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620" yWindow="-15" windowWidth="7665" windowHeight="7380"/>
  </bookViews>
  <sheets>
    <sheet name="Sheet1" sheetId="1" r:id="rId1"/>
  </sheets>
  <definedNames>
    <definedName name="_xlnm.Print_Area" localSheetId="0">Sheet1!$A$1:$K$78</definedName>
  </definedNames>
  <calcPr calcId="144525"/>
</workbook>
</file>

<file path=xl/calcChain.xml><?xml version="1.0" encoding="utf-8"?>
<calcChain xmlns="http://schemas.openxmlformats.org/spreadsheetml/2006/main">
  <c r="J62" i="1" l="1"/>
  <c r="J63" i="1"/>
  <c r="J58" i="1"/>
  <c r="J14" i="1" l="1"/>
  <c r="J13" i="1"/>
  <c r="D12" i="1"/>
  <c r="E12" i="1"/>
  <c r="F12" i="1"/>
  <c r="G12" i="1"/>
  <c r="H12" i="1"/>
  <c r="I12" i="1"/>
  <c r="J12" i="1"/>
  <c r="C12" i="1"/>
  <c r="J70" i="1" l="1"/>
  <c r="I13" i="1" l="1"/>
  <c r="C14" i="1"/>
  <c r="D14" i="1"/>
  <c r="E14" i="1"/>
  <c r="F14" i="1"/>
  <c r="G14" i="1"/>
  <c r="H14" i="1"/>
  <c r="I14" i="1"/>
  <c r="B14" i="1"/>
  <c r="B13" i="1"/>
  <c r="I70" i="1"/>
  <c r="I63" i="1"/>
  <c r="I62" i="1"/>
  <c r="I58" i="1"/>
  <c r="C13" i="1"/>
  <c r="D13" i="1"/>
  <c r="E13" i="1"/>
  <c r="F13" i="1"/>
  <c r="G13" i="1"/>
  <c r="H13" i="1"/>
  <c r="H62" i="1"/>
  <c r="H63" i="1"/>
  <c r="H58" i="1"/>
  <c r="G70" i="1"/>
  <c r="H70" i="1"/>
  <c r="G62" i="1"/>
  <c r="G63" i="1"/>
  <c r="G58" i="1"/>
  <c r="B58" i="1"/>
  <c r="C58" i="1"/>
  <c r="D58" i="1"/>
  <c r="E58" i="1"/>
  <c r="F58" i="1"/>
  <c r="F62" i="1"/>
  <c r="F63" i="1"/>
  <c r="B70" i="1"/>
  <c r="C70" i="1"/>
  <c r="D70" i="1"/>
  <c r="E70" i="1"/>
  <c r="F70" i="1"/>
  <c r="E63" i="1"/>
  <c r="D63" i="1"/>
  <c r="C63" i="1"/>
  <c r="B63" i="1"/>
  <c r="E62" i="1"/>
  <c r="D62" i="1"/>
  <c r="C62" i="1"/>
  <c r="B62" i="1"/>
  <c r="D35" i="1"/>
  <c r="B35" i="1"/>
</calcChain>
</file>

<file path=xl/sharedStrings.xml><?xml version="1.0" encoding="utf-8"?>
<sst xmlns="http://schemas.openxmlformats.org/spreadsheetml/2006/main" count="65" uniqueCount="63">
  <si>
    <t>SELECTED ECONOMIC INDICATORS</t>
  </si>
  <si>
    <t>(continued)</t>
  </si>
  <si>
    <t>REAL SECTOR</t>
  </si>
  <si>
    <t>Mid-year population (x 1,000)</t>
  </si>
  <si>
    <t>Tourist stay-over visitors (x 1,000)</t>
  </si>
  <si>
    <t>Cruise visitors (x 1,000)</t>
  </si>
  <si>
    <t xml:space="preserve">Cruise ship calls </t>
  </si>
  <si>
    <t>Unemployment rate (%)</t>
  </si>
  <si>
    <t>Consumer inflation (end of period, in percent)</t>
  </si>
  <si>
    <t>Consumer inflation (period average, in percent)</t>
  </si>
  <si>
    <t>MONETARY AUTHORITIES</t>
  </si>
  <si>
    <t xml:space="preserve">Bank notes issued </t>
  </si>
  <si>
    <t>COMMERCIAL BANKS</t>
  </si>
  <si>
    <t>Net foreign assets</t>
  </si>
  <si>
    <t>Liquidity ratio</t>
  </si>
  <si>
    <t>Loan / deposit ratio</t>
  </si>
  <si>
    <t>MONEY-CREATING INSTITUTIONS</t>
  </si>
  <si>
    <t xml:space="preserve">Broad money </t>
  </si>
  <si>
    <t xml:space="preserve">Net domestic assets </t>
  </si>
  <si>
    <t xml:space="preserve">Net international reserves </t>
  </si>
  <si>
    <t>FINANCIAL INSTITUTIONS</t>
  </si>
  <si>
    <t>Net foreign assets nonmonetary financial institutions</t>
  </si>
  <si>
    <t xml:space="preserve">Housing mortgages </t>
  </si>
  <si>
    <t>INTEREST RATES</t>
  </si>
  <si>
    <t>Time deposits (one year or less)</t>
  </si>
  <si>
    <t>Time deposits (over one year)</t>
  </si>
  <si>
    <t>Savings deposits</t>
  </si>
  <si>
    <t>Current account</t>
  </si>
  <si>
    <t xml:space="preserve">Consumer credit </t>
  </si>
  <si>
    <t>Mortgages</t>
  </si>
  <si>
    <t>Housing mortgages</t>
  </si>
  <si>
    <t>Commercial mortgages</t>
  </si>
  <si>
    <t>PUBLIC FINANCE</t>
  </si>
  <si>
    <t>Total revenue</t>
  </si>
  <si>
    <t xml:space="preserve">Total expenditure </t>
  </si>
  <si>
    <t>Lending minus repayments</t>
  </si>
  <si>
    <t xml:space="preserve">Financial deficit (-) </t>
  </si>
  <si>
    <t>Financial deficit / GDP (%)</t>
  </si>
  <si>
    <t xml:space="preserve">Outstanding government debt </t>
  </si>
  <si>
    <t>Outstanding debt / GDP (%)</t>
  </si>
  <si>
    <t>Foreign debt / GDP (%)</t>
  </si>
  <si>
    <t>EXTERNAL SECTOR</t>
  </si>
  <si>
    <t xml:space="preserve">Current account balance </t>
  </si>
  <si>
    <t>Overall balance</t>
  </si>
  <si>
    <t>Note: GDP at market prices is used to calculate ratios.</t>
  </si>
  <si>
    <t>GDP at market prices</t>
  </si>
  <si>
    <t xml:space="preserve">Real GDP </t>
  </si>
  <si>
    <t>Private sector credit</t>
  </si>
  <si>
    <t>Real GDP growth (in percent)</t>
  </si>
  <si>
    <t>Foreign</t>
  </si>
  <si>
    <t>Domestic</t>
  </si>
  <si>
    <t>Interest rate margin</t>
  </si>
  <si>
    <t>Other commercial loans</t>
  </si>
  <si>
    <t>Source: CBA; CBS; Aruba Tourism Authority; Crusie Tourism Authority; Department of Finance; Tax Collector's Office; APFA.</t>
  </si>
  <si>
    <t>Nominal GDP per capita (x Afl.1,000)</t>
  </si>
  <si>
    <t>Real GDP per capita (x Afl.1,000)</t>
  </si>
  <si>
    <t>Official reserves 1)</t>
  </si>
  <si>
    <t>2) Including items not yet classified and errors and omissions.</t>
  </si>
  <si>
    <t>1) Excluding revaluation differences of gold, official foreign exchange and security holdings.</t>
  </si>
  <si>
    <t>Capital and financial account balance 2)</t>
  </si>
  <si>
    <t>Current account balance of the non-oil sector (non-oil)</t>
  </si>
  <si>
    <t>Current account balance (non-oil)/GDP (%)</t>
  </si>
  <si>
    <t>formule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</si>
</sst>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"/>
    <numFmt numFmtId="167" formatCode="0.0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left" indent="2"/>
    </xf>
    <xf numFmtId="0" fontId="3" fillId="0" borderId="0" xfId="0" applyFont="1" applyAlignment="1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4" fillId="0" borderId="0" xfId="0" applyFont="1" applyBorder="1"/>
    <xf numFmtId="164" fontId="3" fillId="0" borderId="1" xfId="1" applyNumberFormat="1" applyFont="1" applyBorder="1"/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 indent="1"/>
    </xf>
    <xf numFmtId="166" fontId="3" fillId="0" borderId="0" xfId="0" applyNumberFormat="1" applyFont="1" applyAlignment="1"/>
    <xf numFmtId="166" fontId="3" fillId="0" borderId="0" xfId="1" applyNumberFormat="1" applyFont="1" applyAlignment="1"/>
    <xf numFmtId="166" fontId="3" fillId="0" borderId="0" xfId="1" applyNumberFormat="1" applyFont="1" applyBorder="1" applyAlignment="1"/>
    <xf numFmtId="166" fontId="4" fillId="0" borderId="0" xfId="1" applyNumberFormat="1" applyFont="1" applyBorder="1" applyAlignment="1"/>
    <xf numFmtId="166" fontId="4" fillId="0" borderId="0" xfId="1" applyNumberFormat="1" applyFont="1" applyAlignment="1"/>
    <xf numFmtId="3" fontId="3" fillId="0" borderId="0" xfId="1" applyNumberFormat="1" applyFont="1" applyAlignment="1"/>
    <xf numFmtId="0" fontId="3" fillId="0" borderId="0" xfId="0" applyFont="1" applyAlignment="1">
      <alignment horizontal="left" indent="3"/>
    </xf>
    <xf numFmtId="166" fontId="5" fillId="0" borderId="0" xfId="1" applyNumberFormat="1" applyFont="1" applyAlignment="1"/>
    <xf numFmtId="0" fontId="3" fillId="0" borderId="0" xfId="0" applyFont="1" applyFill="1"/>
    <xf numFmtId="0" fontId="3" fillId="0" borderId="1" xfId="0" applyFont="1" applyFill="1" applyBorder="1"/>
    <xf numFmtId="164" fontId="3" fillId="0" borderId="0" xfId="1" applyNumberFormat="1" applyFont="1" applyFill="1"/>
    <xf numFmtId="165" fontId="3" fillId="0" borderId="0" xfId="1" applyNumberFormat="1" applyFont="1" applyFill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167" fontId="3" fillId="0" borderId="0" xfId="1" applyNumberFormat="1" applyFont="1" applyFill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tabSelected="1" view="pageBreakPreview" zoomScale="70" zoomScaleNormal="75" zoomScaleSheetLayoutView="70" workbookViewId="0">
      <pane xSplit="1" ySplit="6" topLeftCell="B20" activePane="bottomRight" state="frozen"/>
      <selection pane="topRight" activeCell="C1" sqref="C1"/>
      <selection pane="bottomLeft" activeCell="A7" sqref="A7"/>
      <selection pane="bottomRight" activeCell="A3" sqref="A3"/>
    </sheetView>
  </sheetViews>
  <sheetFormatPr defaultRowHeight="15.75" x14ac:dyDescent="0.25"/>
  <cols>
    <col min="1" max="1" width="63.28515625" style="4" customWidth="1"/>
    <col min="2" max="6" width="9.28515625" style="4" bestFit="1" customWidth="1"/>
    <col min="7" max="10" width="9.28515625" style="4" customWidth="1"/>
    <col min="11" max="11" width="2.28515625" style="20" customWidth="1"/>
    <col min="12" max="16384" width="9.140625" style="4"/>
  </cols>
  <sheetData>
    <row r="1" spans="1:12" x14ac:dyDescent="0.25">
      <c r="A1" s="3" t="s">
        <v>0</v>
      </c>
    </row>
    <row r="2" spans="1:12" x14ac:dyDescent="0.25">
      <c r="A2" s="4" t="s">
        <v>1</v>
      </c>
    </row>
    <row r="3" spans="1:12" ht="16.5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21"/>
    </row>
    <row r="5" spans="1:12" x14ac:dyDescent="0.25">
      <c r="B5" s="4">
        <v>2002</v>
      </c>
      <c r="C5" s="4">
        <v>2003</v>
      </c>
      <c r="D5" s="4">
        <v>2004</v>
      </c>
      <c r="E5" s="4">
        <v>2005</v>
      </c>
      <c r="F5" s="4">
        <v>2006</v>
      </c>
      <c r="G5" s="4">
        <v>2007</v>
      </c>
      <c r="H5" s="4">
        <v>2008</v>
      </c>
      <c r="I5" s="4">
        <v>2009</v>
      </c>
      <c r="J5" s="4">
        <v>2010</v>
      </c>
    </row>
    <row r="6" spans="1:12" ht="16.5" thickBo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21"/>
    </row>
    <row r="8" spans="1:12" x14ac:dyDescent="0.25">
      <c r="A8" s="10" t="s">
        <v>2</v>
      </c>
      <c r="B8" s="12"/>
      <c r="C8" s="12"/>
      <c r="D8" s="12"/>
      <c r="E8" s="12"/>
      <c r="F8" s="12"/>
      <c r="G8" s="12"/>
      <c r="H8" s="12"/>
      <c r="I8" s="12"/>
      <c r="J8" s="12"/>
    </row>
    <row r="9" spans="1:12" x14ac:dyDescent="0.25">
      <c r="A9" s="1" t="s">
        <v>3</v>
      </c>
      <c r="B9" s="13">
        <v>93.310500000000005</v>
      </c>
      <c r="C9" s="13">
        <v>95.075999999999993</v>
      </c>
      <c r="D9" s="13">
        <v>97.658000000000001</v>
      </c>
      <c r="E9" s="13">
        <v>100.6435</v>
      </c>
      <c r="F9" s="13">
        <v>102.833</v>
      </c>
      <c r="G9" s="13">
        <v>104.0055</v>
      </c>
      <c r="H9" s="19">
        <v>105.2865</v>
      </c>
      <c r="I9" s="19">
        <v>106.74850000000001</v>
      </c>
      <c r="J9" s="19">
        <v>107.557</v>
      </c>
    </row>
    <row r="10" spans="1:12" x14ac:dyDescent="0.25">
      <c r="A10" s="1" t="s">
        <v>45</v>
      </c>
      <c r="B10" s="17">
        <v>3475</v>
      </c>
      <c r="C10" s="17">
        <v>3618</v>
      </c>
      <c r="D10" s="17">
        <v>3988.6121906378985</v>
      </c>
      <c r="E10" s="17">
        <v>4172.5010812827713</v>
      </c>
      <c r="F10" s="17">
        <v>4339.718266807693</v>
      </c>
      <c r="G10" s="17">
        <v>4681.408306235664</v>
      </c>
      <c r="H10" s="17">
        <v>4914.3225934711591</v>
      </c>
      <c r="I10" s="17">
        <v>4478.396475703843</v>
      </c>
      <c r="J10" s="17">
        <v>4396.7</v>
      </c>
      <c r="K10" s="22"/>
    </row>
    <row r="11" spans="1:12" x14ac:dyDescent="0.25">
      <c r="A11" s="1" t="s">
        <v>46</v>
      </c>
      <c r="B11" s="17">
        <v>3147.3202759587775</v>
      </c>
      <c r="C11" s="17">
        <v>3209.4970762711428</v>
      </c>
      <c r="D11" s="17">
        <v>3463.4185131056092</v>
      </c>
      <c r="E11" s="17">
        <v>3505.476495359937</v>
      </c>
      <c r="F11" s="17">
        <v>3542.3052640544965</v>
      </c>
      <c r="G11" s="17">
        <v>3606.0747592345583</v>
      </c>
      <c r="H11" s="17">
        <v>3602.8037698302942</v>
      </c>
      <c r="I11" s="17">
        <v>3223.7979064818269</v>
      </c>
      <c r="J11" s="17">
        <v>3105</v>
      </c>
      <c r="K11" s="22"/>
    </row>
    <row r="12" spans="1:12" x14ac:dyDescent="0.25">
      <c r="A12" s="1" t="s">
        <v>48</v>
      </c>
      <c r="B12" s="13">
        <v>-3.2949999999999999</v>
      </c>
      <c r="C12" s="13">
        <f t="shared" ref="C12" si="0">((+C11/B11)-1)*100</f>
        <v>1.9755472866015866</v>
      </c>
      <c r="D12" s="13">
        <f t="shared" ref="D12" si="1">((+D11/C11)-1)*100</f>
        <v>7.9115646719789989</v>
      </c>
      <c r="E12" s="13">
        <f t="shared" ref="E12" si="2">((+E11/D11)-1)*100</f>
        <v>1.2143488318024476</v>
      </c>
      <c r="F12" s="13">
        <f t="shared" ref="F12" si="3">((+F11/E11)-1)*100</f>
        <v>1.0506066363106026</v>
      </c>
      <c r="G12" s="13">
        <f t="shared" ref="G12" si="4">((+G11/F11)-1)*100</f>
        <v>1.8002258536880422</v>
      </c>
      <c r="H12" s="13">
        <f t="shared" ref="H12" si="5">((+H11/G11)-1)*100</f>
        <v>-9.0707753517527134E-2</v>
      </c>
      <c r="I12" s="13">
        <f t="shared" ref="I12" si="6">((+I11/H11)-1)*100</f>
        <v>-10.519747606634699</v>
      </c>
      <c r="J12" s="13">
        <f t="shared" ref="J12" si="7">((+J11/I11)-1)*100</f>
        <v>-3.6850295808856237</v>
      </c>
      <c r="K12" s="22"/>
      <c r="L12" s="28" t="s">
        <v>62</v>
      </c>
    </row>
    <row r="13" spans="1:12" x14ac:dyDescent="0.25">
      <c r="A13" s="1" t="s">
        <v>54</v>
      </c>
      <c r="B13" s="13">
        <f>B10/B9</f>
        <v>37.241253663842762</v>
      </c>
      <c r="C13" s="13">
        <f t="shared" ref="C13:H13" si="8">C10/C9</f>
        <v>38.053767512305946</v>
      </c>
      <c r="D13" s="13">
        <f t="shared" si="8"/>
        <v>40.842656931719866</v>
      </c>
      <c r="E13" s="13">
        <f t="shared" si="8"/>
        <v>41.45822712130213</v>
      </c>
      <c r="F13" s="13">
        <f t="shared" si="8"/>
        <v>42.201611027663233</v>
      </c>
      <c r="G13" s="13">
        <f t="shared" si="8"/>
        <v>45.01116100817422</v>
      </c>
      <c r="H13" s="19">
        <f t="shared" si="8"/>
        <v>46.675714298330355</v>
      </c>
      <c r="I13" s="19">
        <f>I10/I9</f>
        <v>41.95278131031202</v>
      </c>
      <c r="J13" s="19">
        <f>J10/J9</f>
        <v>40.877860111382802</v>
      </c>
      <c r="L13" s="28" t="s">
        <v>62</v>
      </c>
    </row>
    <row r="14" spans="1:12" x14ac:dyDescent="0.25">
      <c r="A14" s="1" t="s">
        <v>55</v>
      </c>
      <c r="B14" s="13">
        <f>+B11/B9</f>
        <v>33.729540362111202</v>
      </c>
      <c r="C14" s="13">
        <f t="shared" ref="C14:J14" si="9">+C11/C9</f>
        <v>33.757174011013745</v>
      </c>
      <c r="D14" s="13">
        <f t="shared" si="9"/>
        <v>35.464770045522222</v>
      </c>
      <c r="E14" s="13">
        <f t="shared" si="9"/>
        <v>34.830629850511329</v>
      </c>
      <c r="F14" s="13">
        <f t="shared" si="9"/>
        <v>34.44716447107929</v>
      </c>
      <c r="G14" s="13">
        <f t="shared" si="9"/>
        <v>34.6719621484879</v>
      </c>
      <c r="H14" s="13">
        <f t="shared" si="9"/>
        <v>34.219047739551549</v>
      </c>
      <c r="I14" s="13">
        <f t="shared" si="9"/>
        <v>30.199936359591252</v>
      </c>
      <c r="J14" s="13">
        <f t="shared" si="9"/>
        <v>28.868413957250574</v>
      </c>
      <c r="L14" s="28" t="s">
        <v>62</v>
      </c>
    </row>
    <row r="15" spans="1:12" x14ac:dyDescent="0.25">
      <c r="A15" s="1" t="s">
        <v>4</v>
      </c>
      <c r="B15" s="13">
        <v>642.62699999999995</v>
      </c>
      <c r="C15" s="13">
        <v>641.90599999999995</v>
      </c>
      <c r="D15" s="13">
        <v>728.15700000000004</v>
      </c>
      <c r="E15" s="13">
        <v>732.51400000000001</v>
      </c>
      <c r="F15" s="13">
        <v>694.37199999999996</v>
      </c>
      <c r="G15" s="13">
        <v>772.072</v>
      </c>
      <c r="H15" s="13">
        <v>826.774</v>
      </c>
      <c r="I15" s="13">
        <v>812.6</v>
      </c>
      <c r="J15" s="13">
        <v>825.5</v>
      </c>
      <c r="K15" s="22"/>
    </row>
    <row r="16" spans="1:12" x14ac:dyDescent="0.25">
      <c r="A16" s="1" t="s">
        <v>5</v>
      </c>
      <c r="B16" s="13">
        <v>582.19500000000005</v>
      </c>
      <c r="C16" s="13">
        <v>542.327</v>
      </c>
      <c r="D16" s="13">
        <v>576.32000000000005</v>
      </c>
      <c r="E16" s="13">
        <v>552.81899999999996</v>
      </c>
      <c r="F16" s="13">
        <v>591.47400000000005</v>
      </c>
      <c r="G16" s="13">
        <v>481.8</v>
      </c>
      <c r="H16" s="13">
        <v>556.09</v>
      </c>
      <c r="I16" s="13">
        <v>606.76800000000003</v>
      </c>
      <c r="J16" s="13">
        <v>569.4</v>
      </c>
      <c r="K16" s="22"/>
    </row>
    <row r="17" spans="1:11" x14ac:dyDescent="0.25">
      <c r="A17" s="1" t="s">
        <v>6</v>
      </c>
      <c r="B17" s="17">
        <v>337</v>
      </c>
      <c r="C17" s="17">
        <v>315</v>
      </c>
      <c r="D17" s="17">
        <v>318</v>
      </c>
      <c r="E17" s="17">
        <v>311</v>
      </c>
      <c r="F17" s="17">
        <v>314</v>
      </c>
      <c r="G17" s="17">
        <v>315</v>
      </c>
      <c r="H17" s="17">
        <v>299</v>
      </c>
      <c r="I17" s="17">
        <v>327</v>
      </c>
      <c r="J17" s="17">
        <v>314</v>
      </c>
      <c r="K17" s="23"/>
    </row>
    <row r="18" spans="1:11" x14ac:dyDescent="0.25">
      <c r="A18" s="1" t="s">
        <v>7</v>
      </c>
      <c r="B18" s="13">
        <v>8.1305407053059788</v>
      </c>
      <c r="C18" s="13">
        <v>11.4</v>
      </c>
      <c r="D18" s="13">
        <v>9.5</v>
      </c>
      <c r="E18" s="13">
        <v>8.8000000000000007</v>
      </c>
      <c r="F18" s="13">
        <v>9.3000000000000007</v>
      </c>
      <c r="G18" s="13">
        <v>7.1</v>
      </c>
      <c r="H18" s="13">
        <v>6.9</v>
      </c>
      <c r="I18" s="13">
        <v>10.3</v>
      </c>
      <c r="J18" s="13"/>
    </row>
    <row r="19" spans="1:11" x14ac:dyDescent="0.25">
      <c r="A19" s="1" t="s">
        <v>8</v>
      </c>
      <c r="B19" s="13">
        <v>4.1512122874701518</v>
      </c>
      <c r="C19" s="13">
        <v>2.2878330008178294</v>
      </c>
      <c r="D19" s="13">
        <v>2.7851076476716141</v>
      </c>
      <c r="E19" s="13">
        <v>3.7838160437926094</v>
      </c>
      <c r="F19" s="13">
        <v>2.510931510718728</v>
      </c>
      <c r="G19" s="13">
        <v>9.9</v>
      </c>
      <c r="H19" s="13">
        <v>-1.9</v>
      </c>
      <c r="I19" s="13">
        <v>6.8</v>
      </c>
      <c r="J19" s="13">
        <v>-0.7</v>
      </c>
      <c r="K19" s="22"/>
    </row>
    <row r="20" spans="1:11" x14ac:dyDescent="0.25">
      <c r="A20" s="1" t="s">
        <v>9</v>
      </c>
      <c r="B20" s="13">
        <v>3.2997796066105867</v>
      </c>
      <c r="C20" s="13">
        <v>3.6561387912915633</v>
      </c>
      <c r="D20" s="13">
        <v>2.529495418712524</v>
      </c>
      <c r="E20" s="13">
        <v>3.3962328483906568</v>
      </c>
      <c r="F20" s="13">
        <v>3.6097266197956612</v>
      </c>
      <c r="G20" s="13">
        <v>5.4</v>
      </c>
      <c r="H20" s="13">
        <v>9</v>
      </c>
      <c r="I20" s="13">
        <v>-2.1</v>
      </c>
      <c r="J20" s="13">
        <v>2.1</v>
      </c>
      <c r="K20" s="22"/>
    </row>
    <row r="21" spans="1:11" x14ac:dyDescent="0.25">
      <c r="B21" s="13"/>
      <c r="C21" s="13"/>
      <c r="D21" s="13"/>
      <c r="E21" s="13"/>
      <c r="F21" s="13"/>
      <c r="G21" s="13"/>
      <c r="H21" s="13"/>
      <c r="I21" s="13"/>
      <c r="J21" s="13"/>
    </row>
    <row r="22" spans="1:11" x14ac:dyDescent="0.25">
      <c r="A22" s="10" t="s">
        <v>10</v>
      </c>
      <c r="B22" s="13"/>
      <c r="C22" s="13"/>
      <c r="D22" s="13"/>
      <c r="E22" s="13"/>
      <c r="F22" s="13"/>
      <c r="G22" s="13"/>
      <c r="H22" s="13"/>
      <c r="I22" s="13"/>
      <c r="J22" s="13"/>
    </row>
    <row r="23" spans="1:11" x14ac:dyDescent="0.25">
      <c r="A23" s="1" t="s">
        <v>56</v>
      </c>
      <c r="B23" s="13">
        <v>611.4</v>
      </c>
      <c r="C23" s="13">
        <v>546.4</v>
      </c>
      <c r="D23" s="13">
        <v>549.20000000000005</v>
      </c>
      <c r="E23" s="13">
        <v>509.5</v>
      </c>
      <c r="F23" s="13">
        <v>608</v>
      </c>
      <c r="G23" s="13">
        <v>685.4</v>
      </c>
      <c r="H23" s="13">
        <v>1088.7</v>
      </c>
      <c r="I23" s="13">
        <v>1149.9000000000001</v>
      </c>
      <c r="J23" s="13">
        <v>1131</v>
      </c>
    </row>
    <row r="24" spans="1:11" x14ac:dyDescent="0.25">
      <c r="A24" s="1" t="s">
        <v>11</v>
      </c>
      <c r="B24" s="13">
        <v>147.4</v>
      </c>
      <c r="C24" s="13">
        <v>149.1</v>
      </c>
      <c r="D24" s="13">
        <v>145.5</v>
      </c>
      <c r="E24" s="13">
        <v>162.69999999999999</v>
      </c>
      <c r="F24" s="13">
        <v>180.1</v>
      </c>
      <c r="G24" s="13">
        <v>202.7</v>
      </c>
      <c r="H24" s="13">
        <v>212.2</v>
      </c>
      <c r="I24" s="13">
        <v>200.7</v>
      </c>
      <c r="J24" s="13">
        <v>197.8</v>
      </c>
    </row>
    <row r="25" spans="1:11" x14ac:dyDescent="0.25">
      <c r="A25" s="9"/>
      <c r="B25" s="13"/>
      <c r="C25" s="13"/>
      <c r="D25" s="13"/>
      <c r="E25" s="13"/>
      <c r="F25" s="13"/>
      <c r="G25" s="13"/>
      <c r="H25" s="13"/>
      <c r="I25" s="13"/>
      <c r="J25" s="13"/>
    </row>
    <row r="26" spans="1:11" x14ac:dyDescent="0.25">
      <c r="A26" s="10" t="s">
        <v>12</v>
      </c>
      <c r="B26" s="13"/>
      <c r="C26" s="13"/>
      <c r="D26" s="13"/>
      <c r="E26" s="13"/>
      <c r="F26" s="13"/>
      <c r="G26" s="13"/>
      <c r="H26" s="13"/>
      <c r="I26" s="13"/>
      <c r="J26" s="13"/>
    </row>
    <row r="27" spans="1:11" x14ac:dyDescent="0.25">
      <c r="A27" s="1" t="s">
        <v>47</v>
      </c>
      <c r="B27" s="13">
        <v>1730.3</v>
      </c>
      <c r="C27" s="13">
        <v>1903.6</v>
      </c>
      <c r="D27" s="13">
        <v>2011</v>
      </c>
      <c r="E27" s="13">
        <v>2198.6</v>
      </c>
      <c r="F27" s="13">
        <v>2310.1999999999998</v>
      </c>
      <c r="G27" s="13">
        <v>2404.4</v>
      </c>
      <c r="H27" s="13">
        <v>2510.6</v>
      </c>
      <c r="I27" s="13">
        <v>2488.8000000000002</v>
      </c>
      <c r="J27" s="13">
        <v>2512.9</v>
      </c>
    </row>
    <row r="28" spans="1:11" x14ac:dyDescent="0.25">
      <c r="A28" s="1" t="s">
        <v>13</v>
      </c>
      <c r="B28" s="13">
        <v>87.6</v>
      </c>
      <c r="C28" s="13">
        <v>91.4</v>
      </c>
      <c r="D28" s="13">
        <v>108.5</v>
      </c>
      <c r="E28" s="13">
        <v>88.4</v>
      </c>
      <c r="F28" s="13">
        <v>45.6</v>
      </c>
      <c r="G28" s="13">
        <v>31.2</v>
      </c>
      <c r="H28" s="13">
        <v>180.2</v>
      </c>
      <c r="I28" s="13">
        <v>325.2</v>
      </c>
      <c r="J28" s="13">
        <v>177.1</v>
      </c>
    </row>
    <row r="29" spans="1:11" x14ac:dyDescent="0.25">
      <c r="A29" s="1" t="s">
        <v>14</v>
      </c>
      <c r="B29" s="13">
        <v>29</v>
      </c>
      <c r="C29" s="13">
        <v>30.4</v>
      </c>
      <c r="D29" s="13">
        <v>27.6</v>
      </c>
      <c r="E29" s="13">
        <v>26.4</v>
      </c>
      <c r="F29" s="13">
        <v>28.6</v>
      </c>
      <c r="G29" s="13">
        <v>29</v>
      </c>
      <c r="H29" s="13">
        <v>34.700000000000003</v>
      </c>
      <c r="I29" s="13">
        <v>30.1</v>
      </c>
      <c r="J29" s="13">
        <v>29.1</v>
      </c>
    </row>
    <row r="30" spans="1:11" x14ac:dyDescent="0.25">
      <c r="A30" s="1" t="s">
        <v>15</v>
      </c>
      <c r="B30" s="13">
        <v>71.7</v>
      </c>
      <c r="C30" s="13">
        <v>72.5</v>
      </c>
      <c r="D30" s="13">
        <v>75.2</v>
      </c>
      <c r="E30" s="13">
        <v>76.400000000000006</v>
      </c>
      <c r="F30" s="13">
        <v>75.099999999999994</v>
      </c>
      <c r="G30" s="13">
        <v>74.7</v>
      </c>
      <c r="H30" s="13">
        <v>69.400000000000006</v>
      </c>
      <c r="I30" s="13">
        <v>67.099999999999994</v>
      </c>
      <c r="J30" s="13">
        <v>65.8</v>
      </c>
    </row>
    <row r="31" spans="1:11" x14ac:dyDescent="0.25">
      <c r="B31" s="13"/>
      <c r="C31" s="13"/>
      <c r="D31" s="13"/>
      <c r="E31" s="13"/>
      <c r="F31" s="13"/>
      <c r="G31" s="13"/>
      <c r="H31" s="13"/>
      <c r="I31" s="13"/>
      <c r="J31" s="13"/>
    </row>
    <row r="32" spans="1:11" x14ac:dyDescent="0.25">
      <c r="A32" s="10" t="s">
        <v>16</v>
      </c>
      <c r="B32" s="13"/>
      <c r="C32" s="13"/>
      <c r="D32" s="13"/>
      <c r="E32" s="13"/>
      <c r="F32" s="13"/>
      <c r="G32" s="13"/>
      <c r="H32" s="13"/>
      <c r="I32" s="13"/>
      <c r="J32" s="13"/>
    </row>
    <row r="33" spans="1:11" x14ac:dyDescent="0.25">
      <c r="A33" s="1" t="s">
        <v>17</v>
      </c>
      <c r="B33" s="13">
        <v>2033.6</v>
      </c>
      <c r="C33" s="13">
        <v>2214.1</v>
      </c>
      <c r="D33" s="13">
        <v>2285.3000000000002</v>
      </c>
      <c r="E33" s="13">
        <v>2426.8000000000002</v>
      </c>
      <c r="F33" s="13">
        <v>2484.4</v>
      </c>
      <c r="G33" s="13">
        <v>2566.4</v>
      </c>
      <c r="H33" s="13">
        <v>2990.3</v>
      </c>
      <c r="I33" s="13">
        <v>3163.5</v>
      </c>
      <c r="J33" s="13">
        <v>3154.8</v>
      </c>
    </row>
    <row r="34" spans="1:11" x14ac:dyDescent="0.25">
      <c r="A34" s="1" t="s">
        <v>18</v>
      </c>
      <c r="B34" s="13">
        <v>1334.6</v>
      </c>
      <c r="C34" s="13">
        <v>1576.3</v>
      </c>
      <c r="D34" s="13">
        <v>1627.6</v>
      </c>
      <c r="E34" s="13">
        <v>1829</v>
      </c>
      <c r="F34" s="13">
        <v>1830.7</v>
      </c>
      <c r="G34" s="13">
        <v>1849.8</v>
      </c>
      <c r="H34" s="13">
        <v>1721.4</v>
      </c>
      <c r="I34" s="13">
        <v>1688.4</v>
      </c>
      <c r="J34" s="13">
        <v>1846.7</v>
      </c>
    </row>
    <row r="35" spans="1:11" x14ac:dyDescent="0.25">
      <c r="A35" s="1" t="s">
        <v>19</v>
      </c>
      <c r="B35" s="13">
        <f t="shared" ref="B35:D35" si="10">B33-B34</f>
        <v>699</v>
      </c>
      <c r="C35" s="13">
        <v>637.9</v>
      </c>
      <c r="D35" s="13">
        <f t="shared" si="10"/>
        <v>657.70000000000027</v>
      </c>
      <c r="E35" s="13">
        <v>597.9</v>
      </c>
      <c r="F35" s="13">
        <v>653.6</v>
      </c>
      <c r="G35" s="13">
        <v>716.6</v>
      </c>
      <c r="H35" s="13">
        <v>1268.9000000000001</v>
      </c>
      <c r="I35" s="13">
        <v>1475.2</v>
      </c>
      <c r="J35" s="13">
        <v>1308.0999999999999</v>
      </c>
    </row>
    <row r="36" spans="1:11" x14ac:dyDescent="0.25">
      <c r="A36" s="9"/>
      <c r="B36" s="13"/>
      <c r="C36" s="13"/>
      <c r="D36" s="13"/>
      <c r="E36" s="13"/>
      <c r="F36" s="13"/>
      <c r="G36" s="13"/>
      <c r="H36" s="13"/>
      <c r="I36" s="13"/>
      <c r="J36" s="13"/>
    </row>
    <row r="37" spans="1:11" x14ac:dyDescent="0.25">
      <c r="A37" s="10" t="s">
        <v>20</v>
      </c>
      <c r="B37" s="13"/>
      <c r="C37" s="13"/>
      <c r="D37" s="13"/>
      <c r="E37" s="13"/>
      <c r="F37" s="13"/>
      <c r="G37" s="13"/>
      <c r="H37" s="13"/>
      <c r="I37" s="13"/>
      <c r="J37" s="13"/>
    </row>
    <row r="38" spans="1:11" x14ac:dyDescent="0.25">
      <c r="A38" s="1" t="s">
        <v>21</v>
      </c>
      <c r="B38" s="13">
        <v>330.3</v>
      </c>
      <c r="C38" s="13">
        <v>398.5</v>
      </c>
      <c r="D38" s="13">
        <v>489.8</v>
      </c>
      <c r="E38" s="13">
        <v>571.79999999999995</v>
      </c>
      <c r="F38" s="13">
        <v>671.8</v>
      </c>
      <c r="G38" s="13">
        <v>797.4</v>
      </c>
      <c r="H38" s="13">
        <v>570.9</v>
      </c>
      <c r="I38" s="13">
        <v>694.1</v>
      </c>
      <c r="J38" s="13">
        <v>800.2</v>
      </c>
    </row>
    <row r="39" spans="1:11" x14ac:dyDescent="0.25">
      <c r="A39" s="1" t="s">
        <v>22</v>
      </c>
      <c r="B39" s="13">
        <v>943.9</v>
      </c>
      <c r="C39" s="13">
        <v>996.4</v>
      </c>
      <c r="D39" s="13">
        <v>1055.9000000000001</v>
      </c>
      <c r="E39" s="13">
        <v>1128.8</v>
      </c>
      <c r="F39" s="13">
        <v>1202.4000000000001</v>
      </c>
      <c r="G39" s="13">
        <v>1276.3</v>
      </c>
      <c r="H39" s="13">
        <v>1329.5</v>
      </c>
      <c r="I39" s="13">
        <v>1368.6</v>
      </c>
      <c r="J39" s="13">
        <v>1422.7</v>
      </c>
    </row>
    <row r="40" spans="1:11" s="6" customFormat="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24"/>
    </row>
    <row r="41" spans="1:11" s="7" customFormat="1" x14ac:dyDescent="0.25">
      <c r="A41" s="11" t="s">
        <v>23</v>
      </c>
      <c r="B41" s="15"/>
      <c r="C41" s="15"/>
      <c r="D41" s="15"/>
      <c r="E41" s="15"/>
      <c r="F41" s="15"/>
      <c r="G41" s="15"/>
      <c r="H41" s="15"/>
      <c r="I41" s="15"/>
      <c r="J41" s="15"/>
      <c r="K41" s="25"/>
    </row>
    <row r="42" spans="1:11" x14ac:dyDescent="0.25">
      <c r="A42" s="1" t="s">
        <v>24</v>
      </c>
      <c r="B42" s="13">
        <v>5.2</v>
      </c>
      <c r="C42" s="13">
        <v>5.2</v>
      </c>
      <c r="D42" s="13">
        <v>3.6</v>
      </c>
      <c r="E42" s="13">
        <v>3.4</v>
      </c>
      <c r="F42" s="13">
        <v>3.7</v>
      </c>
      <c r="G42" s="13">
        <v>3.9</v>
      </c>
      <c r="H42" s="13">
        <v>3.2</v>
      </c>
      <c r="I42" s="13">
        <v>3.2</v>
      </c>
      <c r="J42" s="13">
        <v>2</v>
      </c>
    </row>
    <row r="43" spans="1:11" x14ac:dyDescent="0.25">
      <c r="A43" s="1" t="s">
        <v>25</v>
      </c>
      <c r="B43" s="13">
        <v>7.1</v>
      </c>
      <c r="C43" s="13">
        <v>6.4</v>
      </c>
      <c r="D43" s="13">
        <v>6</v>
      </c>
      <c r="E43" s="13">
        <v>5.3</v>
      </c>
      <c r="F43" s="13">
        <v>5.0999999999999996</v>
      </c>
      <c r="G43" s="13">
        <v>5.3</v>
      </c>
      <c r="H43" s="13">
        <v>5.3</v>
      </c>
      <c r="I43" s="13">
        <v>4.4000000000000004</v>
      </c>
      <c r="J43" s="13">
        <v>2.8</v>
      </c>
    </row>
    <row r="44" spans="1:11" x14ac:dyDescent="0.25">
      <c r="A44" s="1" t="s">
        <v>26</v>
      </c>
      <c r="B44" s="13">
        <v>3.7</v>
      </c>
      <c r="C44" s="13">
        <v>3.8</v>
      </c>
      <c r="D44" s="13">
        <v>3.9</v>
      </c>
      <c r="E44" s="13">
        <v>4.0999999999999996</v>
      </c>
      <c r="F44" s="13">
        <v>4.4000000000000004</v>
      </c>
      <c r="G44" s="13">
        <v>3.9</v>
      </c>
      <c r="H44" s="13">
        <v>3.7</v>
      </c>
      <c r="I44" s="13">
        <v>3</v>
      </c>
      <c r="J44" s="13">
        <v>2.5</v>
      </c>
    </row>
    <row r="45" spans="1:11" x14ac:dyDescent="0.25">
      <c r="A45" s="1" t="s">
        <v>27</v>
      </c>
      <c r="B45" s="13"/>
      <c r="C45" s="13"/>
      <c r="D45" s="13"/>
      <c r="E45" s="13"/>
      <c r="F45" s="13"/>
      <c r="G45" s="13"/>
      <c r="H45" s="13"/>
      <c r="I45" s="13"/>
      <c r="J45" s="13"/>
    </row>
    <row r="46" spans="1:11" x14ac:dyDescent="0.25">
      <c r="A46" s="1" t="s">
        <v>28</v>
      </c>
      <c r="B46" s="13">
        <v>16.7</v>
      </c>
      <c r="C46" s="13">
        <v>16.3</v>
      </c>
      <c r="D46" s="13">
        <v>16.5</v>
      </c>
      <c r="E46" s="13">
        <v>16</v>
      </c>
      <c r="F46" s="13">
        <v>15.8</v>
      </c>
      <c r="G46" s="13">
        <v>15.6</v>
      </c>
      <c r="H46" s="13">
        <v>16</v>
      </c>
      <c r="I46" s="13">
        <v>15.3</v>
      </c>
      <c r="J46" s="13">
        <v>15.1</v>
      </c>
    </row>
    <row r="47" spans="1:11" x14ac:dyDescent="0.25">
      <c r="A47" s="1" t="s">
        <v>29</v>
      </c>
      <c r="B47" s="13"/>
      <c r="C47" s="13"/>
      <c r="D47" s="13"/>
      <c r="E47" s="13"/>
      <c r="F47" s="13"/>
      <c r="G47" s="13"/>
      <c r="H47" s="13"/>
      <c r="I47" s="13"/>
      <c r="J47" s="13"/>
    </row>
    <row r="48" spans="1:11" x14ac:dyDescent="0.25">
      <c r="A48" s="1" t="s">
        <v>30</v>
      </c>
      <c r="B48" s="13">
        <v>10.3</v>
      </c>
      <c r="C48" s="13">
        <v>9.5</v>
      </c>
      <c r="D48" s="13">
        <v>9.8000000000000007</v>
      </c>
      <c r="E48" s="13">
        <v>9.6</v>
      </c>
      <c r="F48" s="13">
        <v>9.4</v>
      </c>
      <c r="G48" s="13">
        <v>9.3000000000000007</v>
      </c>
      <c r="H48" s="13">
        <v>9.1999999999999993</v>
      </c>
      <c r="I48" s="13">
        <v>8.4</v>
      </c>
      <c r="J48" s="13">
        <v>8.1</v>
      </c>
    </row>
    <row r="49" spans="1:11" x14ac:dyDescent="0.25">
      <c r="A49" s="1" t="s">
        <v>31</v>
      </c>
      <c r="B49" s="13">
        <v>10</v>
      </c>
      <c r="C49" s="13">
        <v>9.5</v>
      </c>
      <c r="D49" s="13">
        <v>8.8000000000000007</v>
      </c>
      <c r="E49" s="13">
        <v>8.6999999999999993</v>
      </c>
      <c r="F49" s="13">
        <v>8.1</v>
      </c>
      <c r="G49" s="13">
        <v>8.4</v>
      </c>
      <c r="H49" s="13">
        <v>8.4</v>
      </c>
      <c r="I49" s="13">
        <v>8.5</v>
      </c>
      <c r="J49" s="13">
        <v>7.8</v>
      </c>
    </row>
    <row r="50" spans="1:11" x14ac:dyDescent="0.25">
      <c r="A50" s="1" t="s">
        <v>52</v>
      </c>
      <c r="B50" s="13">
        <v>10.577874440295616</v>
      </c>
      <c r="C50" s="13">
        <v>8.9401472282678274</v>
      </c>
      <c r="D50" s="13">
        <v>8.9065740346178046</v>
      </c>
      <c r="E50" s="13">
        <v>8.9511336940347821</v>
      </c>
      <c r="F50" s="13">
        <v>8.9514545931070639</v>
      </c>
      <c r="G50" s="13">
        <v>8.6</v>
      </c>
      <c r="H50" s="13">
        <v>8.8000000000000007</v>
      </c>
      <c r="I50" s="13">
        <v>8.9</v>
      </c>
      <c r="J50" s="13">
        <v>8.6</v>
      </c>
    </row>
    <row r="51" spans="1:11" x14ac:dyDescent="0.25">
      <c r="A51" s="1" t="s">
        <v>51</v>
      </c>
      <c r="B51" s="13">
        <v>7.3285428640490968</v>
      </c>
      <c r="C51" s="13">
        <v>6.0879039154075008</v>
      </c>
      <c r="D51" s="13">
        <v>7.0017028968929971</v>
      </c>
      <c r="E51" s="13">
        <v>7.3527817912029407</v>
      </c>
      <c r="F51" s="13">
        <v>7.2119183309145711</v>
      </c>
      <c r="G51" s="13">
        <v>6.8</v>
      </c>
      <c r="H51" s="13">
        <v>7.5</v>
      </c>
      <c r="I51" s="13">
        <v>7.1</v>
      </c>
      <c r="J51" s="13">
        <v>8.1999999999999993</v>
      </c>
    </row>
    <row r="52" spans="1:11" x14ac:dyDescent="0.25">
      <c r="B52" s="13"/>
      <c r="C52" s="13"/>
      <c r="D52" s="13"/>
      <c r="E52" s="13"/>
      <c r="F52" s="13"/>
      <c r="G52" s="13"/>
      <c r="H52" s="13"/>
      <c r="I52" s="13"/>
      <c r="J52" s="13"/>
    </row>
    <row r="53" spans="1:11" s="3" customFormat="1" x14ac:dyDescent="0.25">
      <c r="A53" s="10" t="s">
        <v>32</v>
      </c>
      <c r="B53" s="16"/>
      <c r="C53" s="16"/>
      <c r="D53" s="16"/>
      <c r="E53" s="16"/>
      <c r="F53" s="16"/>
      <c r="G53" s="16"/>
      <c r="H53" s="16"/>
      <c r="I53" s="16"/>
      <c r="J53" s="16"/>
      <c r="K53" s="26"/>
    </row>
    <row r="54" spans="1:11" x14ac:dyDescent="0.25">
      <c r="A54" s="1" t="s">
        <v>33</v>
      </c>
      <c r="B54" s="13">
        <v>754.7</v>
      </c>
      <c r="C54" s="13">
        <v>989</v>
      </c>
      <c r="D54" s="13">
        <v>836.1</v>
      </c>
      <c r="E54" s="13">
        <v>909.1</v>
      </c>
      <c r="F54" s="13">
        <v>985.2</v>
      </c>
      <c r="G54" s="13">
        <v>1034</v>
      </c>
      <c r="H54" s="13">
        <v>1365.1</v>
      </c>
      <c r="I54" s="13">
        <v>1108.9000000000001</v>
      </c>
      <c r="J54" s="13">
        <v>1183.8</v>
      </c>
    </row>
    <row r="55" spans="1:11" x14ac:dyDescent="0.25">
      <c r="A55" s="1" t="s">
        <v>34</v>
      </c>
      <c r="B55" s="13">
        <v>866</v>
      </c>
      <c r="C55" s="13">
        <v>919.7</v>
      </c>
      <c r="D55" s="13">
        <v>1180.4000000000001</v>
      </c>
      <c r="E55" s="13">
        <v>1034</v>
      </c>
      <c r="F55" s="13">
        <v>1097.5999999999999</v>
      </c>
      <c r="G55" s="13">
        <v>1084.2</v>
      </c>
      <c r="H55" s="13">
        <v>1290.5</v>
      </c>
      <c r="I55" s="13">
        <v>1229.0999999999999</v>
      </c>
      <c r="J55" s="13">
        <v>1358.3</v>
      </c>
    </row>
    <row r="56" spans="1:11" x14ac:dyDescent="0.25">
      <c r="A56" s="1" t="s">
        <v>35</v>
      </c>
      <c r="B56" s="13">
        <v>-38.4</v>
      </c>
      <c r="C56" s="13">
        <v>-103.1</v>
      </c>
      <c r="D56" s="13">
        <v>9.3000000000000007</v>
      </c>
      <c r="E56" s="13">
        <v>0.7</v>
      </c>
      <c r="F56" s="13">
        <v>7.1</v>
      </c>
      <c r="G56" s="13">
        <v>21.3</v>
      </c>
      <c r="H56" s="13">
        <v>23.1</v>
      </c>
      <c r="I56" s="13">
        <v>42.9</v>
      </c>
      <c r="J56" s="13">
        <v>35.4</v>
      </c>
    </row>
    <row r="57" spans="1:11" x14ac:dyDescent="0.25">
      <c r="A57" s="1" t="s">
        <v>36</v>
      </c>
      <c r="B57" s="13">
        <v>-72.899999999999949</v>
      </c>
      <c r="C57" s="13">
        <v>172.4</v>
      </c>
      <c r="D57" s="13">
        <v>-353.6</v>
      </c>
      <c r="E57" s="13">
        <v>-125.6</v>
      </c>
      <c r="F57" s="13">
        <v>-119.5</v>
      </c>
      <c r="G57" s="13">
        <v>-71.400000000000006</v>
      </c>
      <c r="H57" s="13">
        <v>51.4</v>
      </c>
      <c r="I57" s="13">
        <v>-163.1</v>
      </c>
      <c r="J57" s="13">
        <v>-210</v>
      </c>
    </row>
    <row r="58" spans="1:11" x14ac:dyDescent="0.25">
      <c r="A58" s="1" t="s">
        <v>37</v>
      </c>
      <c r="B58" s="12">
        <f t="shared" ref="B58:H58" si="11">(+B57/B10)*100</f>
        <v>-2.0978417266187037</v>
      </c>
      <c r="C58" s="12">
        <f t="shared" si="11"/>
        <v>4.7650635710337204</v>
      </c>
      <c r="D58" s="12">
        <f t="shared" si="11"/>
        <v>-8.8652389126717477</v>
      </c>
      <c r="E58" s="12">
        <f t="shared" si="11"/>
        <v>-3.0101849598894819</v>
      </c>
      <c r="F58" s="12">
        <f t="shared" si="11"/>
        <v>-2.753634974740065</v>
      </c>
      <c r="G58" s="12">
        <f t="shared" si="11"/>
        <v>-1.525182067646071</v>
      </c>
      <c r="H58" s="12">
        <f t="shared" si="11"/>
        <v>1.0459223834488727</v>
      </c>
      <c r="I58" s="12">
        <f>(+I57/I10)*100</f>
        <v>-3.6419285537769754</v>
      </c>
      <c r="J58" s="12">
        <f>(+J57/J10)*100</f>
        <v>-4.7763095048559148</v>
      </c>
    </row>
    <row r="59" spans="1:11" x14ac:dyDescent="0.25">
      <c r="A59" s="1" t="s">
        <v>38</v>
      </c>
      <c r="B59" s="13">
        <v>1653.2</v>
      </c>
      <c r="C59" s="13">
        <v>1494.6</v>
      </c>
      <c r="D59" s="13">
        <v>1717.1</v>
      </c>
      <c r="E59" s="13">
        <v>1904.9</v>
      </c>
      <c r="F59" s="13">
        <v>2012.2</v>
      </c>
      <c r="G59" s="13">
        <v>2140</v>
      </c>
      <c r="H59" s="13">
        <v>2049.6999999999998</v>
      </c>
      <c r="I59" s="13">
        <v>2223.1</v>
      </c>
      <c r="J59" s="13">
        <v>2377.8000000000002</v>
      </c>
    </row>
    <row r="60" spans="1:11" x14ac:dyDescent="0.25">
      <c r="A60" s="18" t="s">
        <v>50</v>
      </c>
      <c r="B60" s="13">
        <v>759.6</v>
      </c>
      <c r="C60" s="13">
        <v>770.5</v>
      </c>
      <c r="D60" s="13">
        <v>880.8</v>
      </c>
      <c r="E60" s="13">
        <v>1048</v>
      </c>
      <c r="F60" s="13">
        <v>1015.2</v>
      </c>
      <c r="G60" s="13">
        <v>1105.9000000000001</v>
      </c>
      <c r="H60" s="13">
        <v>980.8</v>
      </c>
      <c r="I60" s="13">
        <v>1136.5999999999999</v>
      </c>
      <c r="J60" s="13">
        <v>1246.0999999999999</v>
      </c>
    </row>
    <row r="61" spans="1:11" x14ac:dyDescent="0.25">
      <c r="A61" s="18" t="s">
        <v>49</v>
      </c>
      <c r="B61" s="13">
        <v>893.7</v>
      </c>
      <c r="C61" s="13">
        <v>724.2</v>
      </c>
      <c r="D61" s="13">
        <v>836.3</v>
      </c>
      <c r="E61" s="13">
        <v>856.9</v>
      </c>
      <c r="F61" s="13">
        <v>997</v>
      </c>
      <c r="G61" s="13">
        <v>1034.2</v>
      </c>
      <c r="H61" s="13">
        <v>1068.9000000000001</v>
      </c>
      <c r="I61" s="13">
        <v>1086.5</v>
      </c>
      <c r="J61" s="13">
        <v>1131.7</v>
      </c>
    </row>
    <row r="62" spans="1:11" x14ac:dyDescent="0.25">
      <c r="A62" s="1" t="s">
        <v>39</v>
      </c>
      <c r="B62" s="13">
        <f t="shared" ref="B62:E62" si="12">B59/B10*100</f>
        <v>47.574100719424465</v>
      </c>
      <c r="C62" s="13">
        <f t="shared" si="12"/>
        <v>41.310116086235489</v>
      </c>
      <c r="D62" s="13">
        <f t="shared" si="12"/>
        <v>43.050061473271093</v>
      </c>
      <c r="E62" s="13">
        <f t="shared" si="12"/>
        <v>45.65367301029837</v>
      </c>
      <c r="F62" s="13">
        <f>F59/F10*100</f>
        <v>46.367065239932707</v>
      </c>
      <c r="G62" s="13">
        <f>G59/G10*100</f>
        <v>45.712739842613324</v>
      </c>
      <c r="H62" s="13">
        <f>H59/H10*100</f>
        <v>41.708698625586656</v>
      </c>
      <c r="I62" s="13">
        <f>I59/I10*100</f>
        <v>49.64053567076391</v>
      </c>
      <c r="J62" s="13">
        <f>J59/J10*100</f>
        <v>54.08147019355426</v>
      </c>
    </row>
    <row r="63" spans="1:11" x14ac:dyDescent="0.25">
      <c r="A63" s="1" t="s">
        <v>40</v>
      </c>
      <c r="B63" s="13">
        <f t="shared" ref="B63:E63" si="13">B61/B10*100</f>
        <v>25.717985611510791</v>
      </c>
      <c r="C63" s="13">
        <f t="shared" si="13"/>
        <v>20.016583747927033</v>
      </c>
      <c r="D63" s="13">
        <f t="shared" si="13"/>
        <v>20.96719259804124</v>
      </c>
      <c r="E63" s="13">
        <f t="shared" si="13"/>
        <v>20.536843090201412</v>
      </c>
      <c r="F63" s="13">
        <f>F61/F10*100</f>
        <v>22.973841588417109</v>
      </c>
      <c r="G63" s="13">
        <f>G61/G10*100</f>
        <v>22.091642778145186</v>
      </c>
      <c r="H63" s="13">
        <f>H61/H10*100</f>
        <v>21.750708865145914</v>
      </c>
      <c r="I63" s="13">
        <f>I61/I10*100</f>
        <v>24.260915841071022</v>
      </c>
      <c r="J63" s="13">
        <f>J61/J10*100</f>
        <v>25.739759364978283</v>
      </c>
    </row>
    <row r="64" spans="1:11" x14ac:dyDescent="0.25">
      <c r="B64" s="13"/>
      <c r="C64" s="13"/>
      <c r="D64" s="13"/>
      <c r="E64" s="13"/>
      <c r="F64" s="13"/>
      <c r="G64" s="13"/>
      <c r="H64" s="13"/>
      <c r="I64" s="13"/>
      <c r="J64" s="13"/>
    </row>
    <row r="65" spans="1:11" s="7" customFormat="1" x14ac:dyDescent="0.25">
      <c r="A65" s="11" t="s">
        <v>41</v>
      </c>
      <c r="B65" s="15"/>
      <c r="C65" s="15"/>
      <c r="D65" s="15"/>
      <c r="E65" s="15"/>
      <c r="F65" s="15"/>
      <c r="G65" s="15"/>
      <c r="H65" s="15"/>
      <c r="I65" s="15"/>
      <c r="J65" s="15"/>
      <c r="K65" s="25"/>
    </row>
    <row r="66" spans="1:11" x14ac:dyDescent="0.25">
      <c r="A66" s="1" t="s">
        <v>42</v>
      </c>
      <c r="B66" s="13">
        <v>-609.29999999999995</v>
      </c>
      <c r="C66" s="13">
        <v>-297</v>
      </c>
      <c r="D66" s="13">
        <v>21</v>
      </c>
      <c r="E66" s="13">
        <v>-354.2</v>
      </c>
      <c r="F66" s="13">
        <v>-45</v>
      </c>
      <c r="G66" s="13">
        <v>-157.9</v>
      </c>
      <c r="H66" s="13">
        <v>-295.2</v>
      </c>
      <c r="I66" s="13">
        <v>234.5</v>
      </c>
      <c r="J66" s="13">
        <v>-734.3</v>
      </c>
    </row>
    <row r="67" spans="1:11" x14ac:dyDescent="0.25">
      <c r="A67" s="1" t="s">
        <v>60</v>
      </c>
      <c r="B67" s="13">
        <v>-331.8</v>
      </c>
      <c r="C67" s="13">
        <v>-361.2</v>
      </c>
      <c r="D67" s="13">
        <v>-253.4</v>
      </c>
      <c r="E67" s="13">
        <v>-346.7</v>
      </c>
      <c r="F67" s="13">
        <v>-607.70000000000005</v>
      </c>
      <c r="G67" s="13">
        <v>-238.5</v>
      </c>
      <c r="H67" s="13">
        <v>-187.4</v>
      </c>
      <c r="I67" s="13">
        <v>-20.3</v>
      </c>
      <c r="J67" s="13">
        <v>91.1</v>
      </c>
    </row>
    <row r="68" spans="1:11" x14ac:dyDescent="0.25">
      <c r="A68" s="1" t="s">
        <v>59</v>
      </c>
      <c r="B68" s="13">
        <v>648.29999999999995</v>
      </c>
      <c r="C68" s="4">
        <v>235.8</v>
      </c>
      <c r="D68" s="13">
        <v>-1.2</v>
      </c>
      <c r="E68" s="13">
        <v>294.39999999999998</v>
      </c>
      <c r="F68" s="13">
        <v>100.8</v>
      </c>
      <c r="G68" s="13">
        <v>220.9</v>
      </c>
      <c r="H68" s="13">
        <v>847.5</v>
      </c>
      <c r="I68" s="13">
        <v>-28.3</v>
      </c>
      <c r="J68" s="13">
        <v>567.29999999999995</v>
      </c>
      <c r="K68" s="27"/>
    </row>
    <row r="69" spans="1:11" x14ac:dyDescent="0.25">
      <c r="A69" s="1" t="s">
        <v>43</v>
      </c>
      <c r="B69" s="13">
        <v>39</v>
      </c>
      <c r="C69" s="13">
        <v>-61.2</v>
      </c>
      <c r="D69" s="13">
        <v>19.899999999999999</v>
      </c>
      <c r="E69" s="13">
        <v>-59.8</v>
      </c>
      <c r="F69" s="13">
        <v>55.8</v>
      </c>
      <c r="G69" s="13">
        <v>63</v>
      </c>
      <c r="H69" s="13">
        <v>552.29999999999995</v>
      </c>
      <c r="I69" s="13">
        <v>206.2</v>
      </c>
      <c r="J69" s="13">
        <v>-167</v>
      </c>
    </row>
    <row r="70" spans="1:11" x14ac:dyDescent="0.25">
      <c r="A70" s="1" t="s">
        <v>61</v>
      </c>
      <c r="B70" s="13">
        <f t="shared" ref="B70:F70" si="14">B67/B10*100</f>
        <v>-9.5482014388489223</v>
      </c>
      <c r="C70" s="13">
        <f t="shared" si="14"/>
        <v>-9.9834162520729688</v>
      </c>
      <c r="D70" s="13">
        <f t="shared" si="14"/>
        <v>-6.3530869357212127</v>
      </c>
      <c r="E70" s="13">
        <f t="shared" si="14"/>
        <v>-8.3091650126885632</v>
      </c>
      <c r="F70" s="13">
        <f t="shared" si="14"/>
        <v>-14.003213172799478</v>
      </c>
      <c r="G70" s="13">
        <f>G67/G10*100</f>
        <v>-5.0946207721791019</v>
      </c>
      <c r="H70" s="13">
        <f>H67/H10*100</f>
        <v>-3.8133434758427773</v>
      </c>
      <c r="I70" s="13">
        <f>I67/I10*100</f>
        <v>-0.45328724489069649</v>
      </c>
      <c r="J70" s="13">
        <f>J67/J10*100</f>
        <v>2.0720085518684468</v>
      </c>
    </row>
    <row r="71" spans="1:11" ht="16.5" thickBot="1" x14ac:dyDescent="0.3">
      <c r="A71" s="5"/>
      <c r="B71" s="8"/>
      <c r="C71" s="8"/>
      <c r="D71" s="8"/>
      <c r="E71" s="8"/>
      <c r="F71" s="8"/>
      <c r="G71" s="8"/>
      <c r="H71" s="8"/>
      <c r="I71" s="8"/>
      <c r="J71" s="8"/>
      <c r="K71" s="21"/>
    </row>
    <row r="73" spans="1:11" x14ac:dyDescent="0.25">
      <c r="A73" s="2" t="s">
        <v>58</v>
      </c>
    </row>
    <row r="74" spans="1:11" x14ac:dyDescent="0.25">
      <c r="A74" s="2" t="s">
        <v>57</v>
      </c>
    </row>
    <row r="76" spans="1:11" x14ac:dyDescent="0.25">
      <c r="A76" s="4" t="s">
        <v>44</v>
      </c>
    </row>
    <row r="78" spans="1:11" x14ac:dyDescent="0.25">
      <c r="A78" s="4" t="s">
        <v>53</v>
      </c>
    </row>
  </sheetData>
  <phoneticPr fontId="2" type="noConversion"/>
  <printOptions horizontalCentered="1" verticalCentered="1"/>
  <pageMargins left="0.75" right="0.75" top="0.53" bottom="0.52" header="0.5" footer="0.5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Centrale Bank van Aruba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scharbaay</dc:creator>
  <cp:lastModifiedBy>User2</cp:lastModifiedBy>
  <cp:lastPrinted>2011-03-23T19:41:00Z</cp:lastPrinted>
  <dcterms:created xsi:type="dcterms:W3CDTF">2007-05-03T12:37:11Z</dcterms:created>
  <dcterms:modified xsi:type="dcterms:W3CDTF">2011-05-27T14:28:27Z</dcterms:modified>
</cp:coreProperties>
</file>