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k.lampe\Downloads\"/>
    </mc:Choice>
  </mc:AlternateContent>
  <xr:revisionPtr revIDLastSave="0" documentId="13_ncr:1_{75B6D785-57E8-47EE-ADD5-7D9873F364B1}" xr6:coauthVersionLast="47" xr6:coauthVersionMax="47" xr10:uidLastSave="{00000000-0000-0000-0000-000000000000}"/>
  <workbookProtection workbookAlgorithmName="SHA-512" workbookHashValue="D6OlczbZ37cGyHS4YmEhSxOJpvEmowhad5Mk/LC3/+uDSMN9/M4WSMYzi5BJKQVwcPd/UfH38yGBg0lmFszTIg==" workbookSaltValue="e8ArfYDiMPl+CdUWy04Vfw==" workbookSpinCount="100000" lockStructure="1"/>
  <bookViews>
    <workbookView xWindow="-120" yWindow="-120" windowWidth="29040" windowHeight="15720" tabRatio="895" firstSheet="1" activeTab="1" xr2:uid="{00000000-000D-0000-FFFF-FFFF00000000}"/>
  </bookViews>
  <sheets>
    <sheet name="config" sheetId="18" state="veryHidden" r:id="rId1"/>
    <sheet name="I.2 Kerngegevens" sheetId="1" r:id="rId2"/>
    <sheet name="B. Balans" sheetId="2" r:id="rId3"/>
    <sheet name="C. Staat van baten en lasten" sheetId="3" r:id="rId4"/>
    <sheet name="D. Toelichting op de balans" sheetId="4" r:id="rId5"/>
    <sheet name="E. Toelichting op de balans" sheetId="5" r:id="rId6"/>
    <sheet name="F. Toelichting baten en lasten" sheetId="6" r:id="rId7"/>
    <sheet name="G. Toelichting baten en lasten2" sheetId="7" r:id="rId8"/>
    <sheet name="H. Toelichting baten en lasten3" sheetId="8" r:id="rId9"/>
    <sheet name="Overige toelichting" sheetId="19" state="veryHidden" r:id="rId10"/>
    <sheet name="I. Overige - Toelichting balans" sheetId="16" r:id="rId11"/>
    <sheet name="J. Overige - Toelichting b&amp;l" sheetId="17" r:id="rId12"/>
    <sheet name="K. Kasstroom overzicht" sheetId="9" r:id="rId13"/>
    <sheet name="L. Ontwik. vastrentende waarden" sheetId="10" r:id="rId14"/>
    <sheet name="M. Ontwik. zakelijke waarden" sheetId="11" r:id="rId15"/>
    <sheet name="N. 40-60% Beleggingsregeling" sheetId="12" r:id="rId16"/>
    <sheet name="O. Toelichting 40-60%Beleg.reg." sheetId="13" r:id="rId17"/>
    <sheet name="P. Solvabiliteitsvereisten" sheetId="14" r:id="rId18"/>
  </sheets>
  <externalReferences>
    <externalReference r:id="rId19"/>
    <externalReference r:id="rId20"/>
  </externalReferences>
  <definedNames>
    <definedName name="_ftn1" localSheetId="13">'L. Ontwik. vastrentende waarden'!$A$28</definedName>
    <definedName name="_ftn2" localSheetId="16">'O. Toelichting 40-60%Beleg.reg.'!$A$27</definedName>
    <definedName name="_ftn3" localSheetId="16">'O. Toelichting 40-60%Beleg.reg.'!$A$28</definedName>
    <definedName name="_ftnref1" localSheetId="13">'L. Ontwik. vastrentende waarden'!$A$6</definedName>
    <definedName name="_ftnref2" localSheetId="16">'O. Toelichting 40-60%Beleg.reg.'!$B$8</definedName>
    <definedName name="_ftnref3" localSheetId="16">'O. Toelichting 40-60%Beleg.reg.'!$A$15</definedName>
    <definedName name="_Toc43882872" localSheetId="2">'B. Balans'!$B$7</definedName>
    <definedName name="_Toc43882873" localSheetId="2">'B. Balans'!$B$13</definedName>
    <definedName name="_Toc43882875" localSheetId="2">'B. Balans'!$B$24</definedName>
    <definedName name="_Toc43882890" localSheetId="15">'N. 40-60% Beleggingsregeling'!$F$5</definedName>
    <definedName name="_Toc43882891" localSheetId="15">'N. 40-60% Beleggingsregeling'!$B$23</definedName>
    <definedName name="bal">#REF!</definedName>
    <definedName name="date">'[1]Balance Sheet'!$F$2</definedName>
    <definedName name="fldTimeStamp">'[2]TOC - Table of Contents'!$E$1</definedName>
    <definedName name="month">'[2]Main Sheet'!$D$20</definedName>
    <definedName name="name">'[1]Balance Sheet'!$F$1</definedName>
    <definedName name="NRESF1401">'[2]BAL - Balance Sheet'!$F$93</definedName>
    <definedName name="NRESF1402">'[2]BAL - Balance Sheet'!$F$103</definedName>
    <definedName name="NRESF1403">'[2]BAL - Balance Sheet'!$F$114</definedName>
    <definedName name="NRESF2200">'[2]BAL - Balance Sheet'!$F$184</definedName>
    <definedName name="NRESF2300">'[2]BAL - Balance Sheet'!$F$198</definedName>
    <definedName name="NRESN1401">'[2]BAL - Balance Sheet'!$E$93</definedName>
    <definedName name="NRESN1402">'[2]BAL - Balance Sheet'!$E$103</definedName>
    <definedName name="NRESN1403">'[2]BAL - Balance Sheet'!$E$114</definedName>
    <definedName name="NRESN2200">'[2]BAL - Balance Sheet'!$E$184</definedName>
    <definedName name="NRESN2300">'[2]BAL - Balance Sheet'!$E$198</definedName>
    <definedName name="_xlnm.Print_Area" localSheetId="14">'M. Ontwik. zakelijke waarden'!$A$1:$H$36</definedName>
    <definedName name="_xlnm.Print_Area" localSheetId="17">'P. Solvabiliteitsvereisten'!$A$1:$G$58</definedName>
    <definedName name="rec">#REF!</definedName>
    <definedName name="RESF1401">'[2]BAL - Balance Sheet'!$D$93</definedName>
    <definedName name="RESF1402">'[2]BAL - Balance Sheet'!$D$103</definedName>
    <definedName name="RESF1403">'[2]BAL - Balance Sheet'!$D$114</definedName>
    <definedName name="RESF2200">'[2]BAL - Balance Sheet'!$D$184</definedName>
    <definedName name="RESF2300">'[2]BAL - Balance Sheet'!$D$198</definedName>
    <definedName name="RESN1401">'[2]BAL - Balance Sheet'!$C$93</definedName>
    <definedName name="RESN1402">'[2]BAL - Balance Sheet'!$C$103</definedName>
    <definedName name="RESN1403">'[2]BAL - Balance Sheet'!$C$114</definedName>
    <definedName name="RESN2200">'[2]BAL - Balance Sheet'!$C$184</definedName>
    <definedName name="RESN2300">'[2]BAL - Balance Sheet'!$C$198</definedName>
    <definedName name="test">#REF!</definedName>
    <definedName name="year">'[2]Main Sheet'!$D$19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4" l="1"/>
  <c r="A3" i="13"/>
  <c r="A3" i="12"/>
  <c r="A4" i="11"/>
  <c r="A4" i="10"/>
  <c r="A2" i="9"/>
  <c r="A2" i="8"/>
  <c r="A2" i="7"/>
  <c r="A2" i="6"/>
  <c r="A2" i="5"/>
  <c r="A2" i="4"/>
  <c r="A2" i="3"/>
  <c r="A2" i="2"/>
  <c r="D60" i="16" l="1"/>
  <c r="D60" i="17"/>
  <c r="D59" i="17"/>
  <c r="D58" i="17"/>
  <c r="D57" i="17"/>
  <c r="D56" i="17"/>
  <c r="D55" i="17"/>
  <c r="D54" i="17"/>
  <c r="D53" i="17"/>
  <c r="D52" i="17"/>
  <c r="D51" i="17"/>
  <c r="D50" i="17"/>
  <c r="D49" i="17"/>
  <c r="D48" i="17"/>
  <c r="D47" i="17"/>
  <c r="D46" i="17"/>
  <c r="D45" i="17"/>
  <c r="D44" i="17"/>
  <c r="D43" i="17"/>
  <c r="D42" i="17"/>
  <c r="D41" i="17"/>
  <c r="D40" i="17"/>
  <c r="D39" i="17"/>
  <c r="D38" i="17"/>
  <c r="D37" i="17"/>
  <c r="D36" i="17"/>
  <c r="D35" i="17"/>
  <c r="D34" i="17"/>
  <c r="D33" i="17"/>
  <c r="D32" i="17"/>
  <c r="D59" i="16" l="1"/>
  <c r="D58" i="16"/>
  <c r="D57" i="16"/>
  <c r="D56" i="16"/>
  <c r="D55" i="16"/>
  <c r="D54" i="16"/>
  <c r="D53" i="16"/>
  <c r="D52" i="16"/>
  <c r="D51" i="16"/>
  <c r="D50" i="16"/>
  <c r="D49" i="16"/>
  <c r="D48" i="16"/>
  <c r="D47" i="16"/>
  <c r="D46" i="16"/>
  <c r="D45" i="16"/>
  <c r="D44" i="16"/>
  <c r="D43" i="16"/>
  <c r="D42" i="16"/>
  <c r="D41" i="16"/>
  <c r="D40" i="16"/>
  <c r="D39" i="16"/>
  <c r="D38" i="16"/>
  <c r="D37" i="16"/>
  <c r="D36" i="16"/>
  <c r="D35" i="16"/>
  <c r="D34" i="16"/>
  <c r="D33" i="16"/>
  <c r="D32" i="16"/>
  <c r="D31" i="16"/>
  <c r="D30" i="16"/>
  <c r="D29" i="16"/>
  <c r="D28" i="16"/>
  <c r="D27" i="16"/>
  <c r="D26" i="16"/>
  <c r="D25" i="16"/>
  <c r="D24" i="16"/>
  <c r="D23" i="16"/>
  <c r="D22" i="16"/>
  <c r="D21" i="16"/>
  <c r="D20" i="16"/>
  <c r="D19" i="16"/>
  <c r="D18" i="16"/>
  <c r="D17" i="16"/>
  <c r="D16" i="16"/>
  <c r="D15" i="16"/>
  <c r="D14" i="16"/>
  <c r="D13" i="16"/>
  <c r="D12" i="16"/>
  <c r="D11" i="16"/>
  <c r="D10" i="16"/>
  <c r="D9" i="16"/>
  <c r="D8" i="16"/>
  <c r="D7" i="16"/>
  <c r="D6" i="16"/>
  <c r="D5" i="16"/>
  <c r="C33" i="1"/>
  <c r="C32" i="1"/>
  <c r="D6"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5" i="17"/>
  <c r="B33" i="11" l="1"/>
  <c r="B44" i="1" l="1"/>
  <c r="C44" i="1"/>
  <c r="C25" i="1" l="1"/>
  <c r="B25" i="1"/>
  <c r="D39" i="6" l="1"/>
  <c r="C39" i="6"/>
  <c r="D14" i="8"/>
  <c r="D9" i="8"/>
  <c r="C14" i="8"/>
  <c r="C9" i="8"/>
  <c r="C56" i="1" l="1"/>
  <c r="B56" i="1"/>
  <c r="C60" i="1" l="1"/>
  <c r="B60" i="1"/>
  <c r="C30" i="1"/>
  <c r="C31" i="1"/>
  <c r="E41" i="14"/>
  <c r="G41" i="14" s="1"/>
  <c r="E40" i="14"/>
  <c r="G40" i="14" s="1"/>
  <c r="G35" i="14"/>
  <c r="E37" i="14"/>
  <c r="G37" i="14" s="1"/>
  <c r="E33" i="14"/>
  <c r="G36" i="14"/>
  <c r="G34" i="14"/>
  <c r="G20" i="14"/>
  <c r="G19" i="14"/>
  <c r="G18" i="14"/>
  <c r="G17" i="14"/>
  <c r="G16" i="14"/>
  <c r="G15" i="14"/>
  <c r="G14" i="14"/>
  <c r="G13" i="14"/>
  <c r="G12" i="14"/>
  <c r="G11" i="14"/>
  <c r="G10" i="14"/>
  <c r="G8" i="14"/>
  <c r="D23" i="12"/>
  <c r="E23" i="12"/>
  <c r="C23" i="12"/>
  <c r="F21" i="12"/>
  <c r="F20" i="12"/>
  <c r="F19" i="12"/>
  <c r="F18" i="12"/>
  <c r="F11" i="12"/>
  <c r="F12" i="12"/>
  <c r="F13" i="12"/>
  <c r="F14" i="12"/>
  <c r="F15" i="12"/>
  <c r="G26" i="11"/>
  <c r="G27" i="11"/>
  <c r="G28" i="11"/>
  <c r="G29" i="11"/>
  <c r="G30" i="11"/>
  <c r="G31" i="11"/>
  <c r="G32" i="11"/>
  <c r="G25" i="11"/>
  <c r="G24" i="11"/>
  <c r="C33" i="11"/>
  <c r="D33" i="11"/>
  <c r="E33" i="11"/>
  <c r="F33" i="11"/>
  <c r="H33" i="11"/>
  <c r="F12" i="11"/>
  <c r="F13" i="11"/>
  <c r="F10" i="11"/>
  <c r="F11" i="11"/>
  <c r="C14" i="11"/>
  <c r="C16" i="4" s="1"/>
  <c r="D14" i="11"/>
  <c r="C17" i="4" s="1"/>
  <c r="E29" i="14" s="1"/>
  <c r="G29" i="14" s="1"/>
  <c r="E14" i="11"/>
  <c r="C18" i="4" s="1"/>
  <c r="G14" i="11"/>
  <c r="B14" i="11"/>
  <c r="C15" i="4" s="1"/>
  <c r="B32" i="1" s="1"/>
  <c r="G22" i="10"/>
  <c r="G23" i="10"/>
  <c r="G24" i="10"/>
  <c r="G21" i="10"/>
  <c r="C25" i="10"/>
  <c r="D25" i="10"/>
  <c r="E25" i="10"/>
  <c r="F25" i="10"/>
  <c r="H25" i="10"/>
  <c r="B25" i="10"/>
  <c r="H15" i="10"/>
  <c r="G12" i="10"/>
  <c r="G13" i="10"/>
  <c r="G14" i="10"/>
  <c r="G11" i="10"/>
  <c r="C15" i="10"/>
  <c r="C9" i="4" s="1"/>
  <c r="E21" i="14" s="1"/>
  <c r="G21" i="14" s="1"/>
  <c r="D15" i="10"/>
  <c r="C10" i="4" s="1"/>
  <c r="E22" i="14" s="1"/>
  <c r="G22" i="14" s="1"/>
  <c r="E15" i="10"/>
  <c r="F15" i="10"/>
  <c r="C12" i="4" s="1"/>
  <c r="E24" i="14" s="1"/>
  <c r="G24" i="14" s="1"/>
  <c r="B15" i="10"/>
  <c r="C8" i="4" s="1"/>
  <c r="C24" i="9"/>
  <c r="B24" i="9"/>
  <c r="D22" i="8"/>
  <c r="D30" i="8" s="1"/>
  <c r="C22" i="8"/>
  <c r="C30" i="8" s="1"/>
  <c r="D32" i="7"/>
  <c r="D19" i="3" s="1"/>
  <c r="C32" i="7"/>
  <c r="C19" i="3" s="1"/>
  <c r="D19" i="7"/>
  <c r="D18" i="3" s="1"/>
  <c r="C19" i="7"/>
  <c r="D14" i="7"/>
  <c r="C14" i="7"/>
  <c r="B22" i="1" s="1"/>
  <c r="D14" i="6"/>
  <c r="D21" i="6"/>
  <c r="D9" i="3" s="1"/>
  <c r="D28" i="6"/>
  <c r="D34" i="6"/>
  <c r="D12" i="3" s="1"/>
  <c r="C34" i="6"/>
  <c r="C12" i="3" s="1"/>
  <c r="C28" i="6"/>
  <c r="B20" i="1" s="1"/>
  <c r="C21" i="6"/>
  <c r="C9" i="3" s="1"/>
  <c r="C14" i="6"/>
  <c r="D17" i="5"/>
  <c r="D22" i="2" s="1"/>
  <c r="C17" i="5"/>
  <c r="C22" i="2" s="1"/>
  <c r="D10" i="5"/>
  <c r="D18" i="2" s="1"/>
  <c r="C10" i="5"/>
  <c r="C18" i="2" s="1"/>
  <c r="G48" i="14" s="1"/>
  <c r="D48" i="4"/>
  <c r="D17" i="2" s="1"/>
  <c r="C48" i="4"/>
  <c r="C17" i="2" s="1"/>
  <c r="D43" i="4"/>
  <c r="D16" i="2" s="1"/>
  <c r="C43" i="4"/>
  <c r="C16" i="2" s="1"/>
  <c r="D37" i="4"/>
  <c r="D11" i="2" s="1"/>
  <c r="C37" i="4"/>
  <c r="E43" i="14" s="1"/>
  <c r="G43" i="14" s="1"/>
  <c r="D32" i="4"/>
  <c r="D10" i="2" s="1"/>
  <c r="C32" i="4"/>
  <c r="C10" i="2" s="1"/>
  <c r="D27" i="4"/>
  <c r="D9" i="2" s="1"/>
  <c r="C27" i="4"/>
  <c r="C9" i="2" s="1"/>
  <c r="D19" i="4"/>
  <c r="D8" i="2" s="1"/>
  <c r="C11" i="4"/>
  <c r="E23" i="14" s="1"/>
  <c r="G23" i="14" s="1"/>
  <c r="D16" i="3"/>
  <c r="C18" i="3"/>
  <c r="C16" i="3"/>
  <c r="C17" i="3" l="1"/>
  <c r="E28" i="14"/>
  <c r="G28" i="14" s="1"/>
  <c r="B33" i="1"/>
  <c r="D11" i="3"/>
  <c r="C20" i="1"/>
  <c r="D17" i="3"/>
  <c r="C22" i="1"/>
  <c r="D8" i="3"/>
  <c r="D14" i="3" s="1"/>
  <c r="C49" i="1"/>
  <c r="C52" i="1" s="1"/>
  <c r="C34" i="1"/>
  <c r="C38" i="1" s="1"/>
  <c r="C11" i="3"/>
  <c r="C8" i="3"/>
  <c r="B49" i="1"/>
  <c r="B52" i="1" s="1"/>
  <c r="C11" i="2"/>
  <c r="C21" i="13"/>
  <c r="F23" i="12"/>
  <c r="G33" i="11"/>
  <c r="F14" i="11"/>
  <c r="E30" i="14" s="1"/>
  <c r="G30" i="14" s="1"/>
  <c r="E27" i="14"/>
  <c r="G27" i="14" s="1"/>
  <c r="G25" i="10"/>
  <c r="B30" i="1"/>
  <c r="G15" i="10"/>
  <c r="D20" i="2"/>
  <c r="D24" i="2" s="1"/>
  <c r="D13" i="2"/>
  <c r="C20" i="2"/>
  <c r="C24" i="2" s="1"/>
  <c r="G54" i="14"/>
  <c r="G33" i="14"/>
  <c r="C16" i="13" l="1"/>
  <c r="C17" i="13" s="1"/>
  <c r="C18" i="13" s="1"/>
  <c r="C14" i="3"/>
  <c r="C21" i="3" s="1"/>
  <c r="C26" i="3" s="1"/>
  <c r="C30" i="3" s="1"/>
  <c r="C37" i="1"/>
  <c r="D21" i="3"/>
  <c r="D26" i="3" s="1"/>
  <c r="D30" i="3" s="1"/>
  <c r="G47" i="14"/>
  <c r="C19" i="4"/>
  <c r="C8" i="2" s="1"/>
  <c r="C13" i="2" s="1"/>
  <c r="B31" i="1"/>
  <c r="B34" i="1" s="1"/>
  <c r="B38" i="1" s="1"/>
  <c r="E47" i="14"/>
  <c r="B37" i="1" l="1"/>
  <c r="G53" i="14"/>
  <c r="G56" i="14" s="1"/>
  <c r="B46" i="1" s="1"/>
  <c r="G55" i="14"/>
  <c r="C19" i="13"/>
  <c r="C23" i="13" s="1"/>
</calcChain>
</file>

<file path=xl/sharedStrings.xml><?xml version="1.0" encoding="utf-8"?>
<sst xmlns="http://schemas.openxmlformats.org/spreadsheetml/2006/main" count="464" uniqueCount="347">
  <si>
    <t xml:space="preserve">Kerngegevens: </t>
  </si>
  <si>
    <t>Kerngetallen ondernemingspensioenfonds</t>
  </si>
  <si>
    <t>Premie betalende deelnemers</t>
  </si>
  <si>
    <t>Gewezen deelnemers</t>
  </si>
  <si>
    <t>Pensioengerechtigden</t>
  </si>
  <si>
    <t>Premie baten</t>
  </si>
  <si>
    <t>Waardeoverdrachten (per saldo)</t>
  </si>
  <si>
    <t>Pensioenen</t>
  </si>
  <si>
    <t>Premiepercentages</t>
  </si>
  <si>
    <t>Premie</t>
  </si>
  <si>
    <t>Premie werkgever</t>
  </si>
  <si>
    <t>Premie werknemer</t>
  </si>
  <si>
    <t>Vastrentende waarden (kort en langlopend)</t>
  </si>
  <si>
    <t>Zakelijke waarden</t>
  </si>
  <si>
    <t>Totaal beleggingen</t>
  </si>
  <si>
    <t>Als volgt belegd (in %)</t>
  </si>
  <si>
    <t>Vastrentende waarden</t>
  </si>
  <si>
    <t>OP/PP-pensioen</t>
  </si>
  <si>
    <t>AP</t>
  </si>
  <si>
    <t>Overige</t>
  </si>
  <si>
    <t>Totaal</t>
  </si>
  <si>
    <t>Dekkingsgraad jaar ultimo (in %)</t>
  </si>
  <si>
    <t>Directe opbrengsten</t>
  </si>
  <si>
    <t>Indirecte opbrengsten</t>
  </si>
  <si>
    <t>Af: kosten</t>
  </si>
  <si>
    <t>Totaal (netto)</t>
  </si>
  <si>
    <t>Zakelijke waarden:</t>
  </si>
  <si>
    <t>- aandelen en deelnemingen</t>
  </si>
  <si>
    <t>- vastgoed</t>
  </si>
  <si>
    <t>Totaal portefeuille</t>
  </si>
  <si>
    <t>Huidig jaar</t>
  </si>
  <si>
    <t>I.2 Kerngegevens ondernemingspensioenfonds</t>
  </si>
  <si>
    <t>HUIDIG JAAR</t>
  </si>
  <si>
    <t>ACTIVA</t>
  </si>
  <si>
    <t>Beleggingen</t>
  </si>
  <si>
    <t>Vorderingen en overlopende activa</t>
  </si>
  <si>
    <t>Overige activa</t>
  </si>
  <si>
    <t>Liquide middelen</t>
  </si>
  <si>
    <t>TOTALE ACTIVA</t>
  </si>
  <si>
    <t>PASSIVA</t>
  </si>
  <si>
    <t>Voorziening pensioenverplichting</t>
  </si>
  <si>
    <t>Langlopende schulden</t>
  </si>
  <si>
    <t>Kortlopende schulden en overlopende passiva</t>
  </si>
  <si>
    <t>TOTALE VERPLICHTING EN SCHULDEN</t>
  </si>
  <si>
    <t>Pensioenvermogen</t>
  </si>
  <si>
    <t>TOTALE PASSIVA</t>
  </si>
  <si>
    <t>Directe beleggingsopbrengsten</t>
  </si>
  <si>
    <t>Indirecte beleggingsopbrengsten</t>
  </si>
  <si>
    <t>Bij: premiebaten</t>
  </si>
  <si>
    <t>Bij: (her)verzekering</t>
  </si>
  <si>
    <t>BESCHIKBAAR TEN BEHOEVE VAN PENSIOEN-OPBOUW, PENSIOENRISICO’S EN PENSIOENUITVOERING</t>
  </si>
  <si>
    <t>AF: mutatie voorziening pensioenverplichting</t>
  </si>
  <si>
    <t xml:space="preserve">AF: pensioenuitkeringen </t>
  </si>
  <si>
    <t>AF: premie (her)verzekering</t>
  </si>
  <si>
    <t>AF: pensioen uitvoeringskosten</t>
  </si>
  <si>
    <t>BESCHIKBAAR TEN BEHOEVE VAN PENSIOEN-RISICO’S</t>
  </si>
  <si>
    <t>Positief/(Negatief) resultaat op sterfte en invaliditeit</t>
  </si>
  <si>
    <t>Overige baten/(lasten)</t>
  </si>
  <si>
    <t>RESULTAAT</t>
  </si>
  <si>
    <t>Bestemming Resultaat: specificeren</t>
  </si>
  <si>
    <t>TOEVOEGING VRIJE RESERVE</t>
  </si>
  <si>
    <t>Obligaties</t>
  </si>
  <si>
    <t>Termijndeposito’s</t>
  </si>
  <si>
    <t>Hypothecaire leningen</t>
  </si>
  <si>
    <t>Leningen op schuldbekentenis</t>
  </si>
  <si>
    <t xml:space="preserve">Aandelen </t>
  </si>
  <si>
    <t>Onroerend goed eigendom</t>
  </si>
  <si>
    <t>Onroerend goed participaties</t>
  </si>
  <si>
    <t>TOTAAL</t>
  </si>
  <si>
    <t>Vordering op (her)verzekeringsmaatschappijen</t>
  </si>
  <si>
    <t>Te vorderen pensioenpremies</t>
  </si>
  <si>
    <t>Te vorderen van werkgever(s) uit andere hoofde dan pensioenpremies</t>
  </si>
  <si>
    <t>Te vorderen beleggingsopbrengsten</t>
  </si>
  <si>
    <t>OVERIGE ACTIVA</t>
  </si>
  <si>
    <t xml:space="preserve">Gebouwen en terreinen </t>
  </si>
  <si>
    <t>Andere vaste bedrijfsmiddelen</t>
  </si>
  <si>
    <t>LIQUIDE MIDDELEN</t>
  </si>
  <si>
    <t>Pensioenverplichting eigen rekening</t>
  </si>
  <si>
    <t>Overige technische voorziening- specificeren</t>
  </si>
  <si>
    <t>Aandeel (her)verzekeraar in de voorziening pensioenverplichting</t>
  </si>
  <si>
    <t>Leningen</t>
  </si>
  <si>
    <t>Overige schulden op lange termijn – specificeren</t>
  </si>
  <si>
    <t>D. Toelichting op de balans</t>
  </si>
  <si>
    <t>Verschuldigde pensioenuitkeringen</t>
  </si>
  <si>
    <t>Reserve algemene risico’s</t>
  </si>
  <si>
    <t>Indexatiereserve</t>
  </si>
  <si>
    <t>Niet in de balans opgenomen verplichtingen (details verstrekken omtrent de aard en omvang, inclusief lopende rechtszaken)</t>
  </si>
  <si>
    <t>Gebeurtenissen na balansdatum (details verstrekken omtrent de aard en omvang van alle gebeurtenissen die van materiële invloed zijn of kunnen zijn op de financiële conditie van het fonds)</t>
  </si>
  <si>
    <t>E. Toelichting op de balans</t>
  </si>
  <si>
    <t>Dividend</t>
  </si>
  <si>
    <t>Huuropbrengsten</t>
  </si>
  <si>
    <t>Opbrengsten uit overige beleggingen – specificeren</t>
  </si>
  <si>
    <t>Herwaarderingsresultaten</t>
  </si>
  <si>
    <t>Verkoopresultaten</t>
  </si>
  <si>
    <t>Valutakoersresultaten</t>
  </si>
  <si>
    <t>Overige – specificeren</t>
  </si>
  <si>
    <t>Premiebijdrage werkgever</t>
  </si>
  <si>
    <t>Premiebijdrage werknemers</t>
  </si>
  <si>
    <t>Koopsommen</t>
  </si>
  <si>
    <t>Uitkering risicoverzekeringen</t>
  </si>
  <si>
    <t>Toevoegingen</t>
  </si>
  <si>
    <t>Onttrekkingen</t>
  </si>
  <si>
    <t>F. Toelichting op de staat van baten en lasten</t>
  </si>
  <si>
    <t>Ouderdomspensioen</t>
  </si>
  <si>
    <t>Invaliditeitspensioen</t>
  </si>
  <si>
    <t>Weduwen-/weduwnaarspensioen</t>
  </si>
  <si>
    <t>Wezenpensioen</t>
  </si>
  <si>
    <t>Kapitaal bij overlijden</t>
  </si>
  <si>
    <t>Restitutie van premies</t>
  </si>
  <si>
    <t>Overige uitkeringen – specificeren</t>
  </si>
  <si>
    <t>Premie risicoverzekeringen</t>
  </si>
  <si>
    <t>Salarissen en sociale lasten</t>
  </si>
  <si>
    <t>Overige personeelskosten</t>
  </si>
  <si>
    <t>Afschrijvings-, huur- en/of onderhoudskosten bedrijfsmiddelen</t>
  </si>
  <si>
    <t>Actuariskosten</t>
  </si>
  <si>
    <t>Accountantskosten</t>
  </si>
  <si>
    <t>Administratiekosten</t>
  </si>
  <si>
    <t>Bankkosten</t>
  </si>
  <si>
    <t>Bestuurskosten</t>
  </si>
  <si>
    <t>Advieskosten</t>
  </si>
  <si>
    <t>Overige kosten – specificeren</t>
  </si>
  <si>
    <t>G. Toelichting op de staat van baten en lasten</t>
  </si>
  <si>
    <t>- Directe en indirecte beleggingsopbrengsten</t>
  </si>
  <si>
    <t>- Interesttoevoeging voorziening</t>
  </si>
  <si>
    <t>- Pensioenverplichting eigen rekening</t>
  </si>
  <si>
    <t>- Kostendekking</t>
  </si>
  <si>
    <t>- Kosten eigen rekening</t>
  </si>
  <si>
    <t>VERMEERDERING VOORZIENING PENSIOENVERPLICHTING EIGEN REKENING DOOR BIJZONDERE OORZAKEN</t>
  </si>
  <si>
    <t xml:space="preserve">TOTAAL RESULTAAT OP GRONDSLAGEN  </t>
  </si>
  <si>
    <t>PREMIEKORTING/PREMIESUPPLETIE</t>
  </si>
  <si>
    <t>OVERIGE RESULTATEN</t>
  </si>
  <si>
    <t>SALDO</t>
  </si>
  <si>
    <t>KASSTROOM UIT OPERATIONELE  ACTIVITEITEN</t>
  </si>
  <si>
    <t>RESULTAAT VOOR BESTEMMING</t>
  </si>
  <si>
    <t>Aanpassingen voor:</t>
  </si>
  <si>
    <t>Veranderingen in werkkapitaal:</t>
  </si>
  <si>
    <t>KASSTROOM UIT BELEGGINGSACTIVITEITEN</t>
  </si>
  <si>
    <t>KASSTROOM UIT FINANCIERINGSACTIVITEITEN</t>
  </si>
  <si>
    <t>NETTO KASSTROOM</t>
  </si>
  <si>
    <t>(in duizenden Afl.)</t>
  </si>
  <si>
    <t>Verloop van de vastrentende waarden</t>
  </si>
  <si>
    <t>Verloop vastrentende waarden</t>
  </si>
  <si>
    <t>Verstrekkingen/aankopen</t>
  </si>
  <si>
    <t>Aflossingen/uitlotingen/overige</t>
  </si>
  <si>
    <t>Waardeveranderingen</t>
  </si>
  <si>
    <t>Eindstand</t>
  </si>
  <si>
    <t>Vastrentende waarden naar regio en categorie</t>
  </si>
  <si>
    <t>Aruba</t>
  </si>
  <si>
    <t>Staten</t>
  </si>
  <si>
    <t>Financiële instellingen</t>
  </si>
  <si>
    <t>Hypotheken</t>
  </si>
  <si>
    <t>Verloop van de zakelijke waarden</t>
  </si>
  <si>
    <t>Verloop zakelijke waarden</t>
  </si>
  <si>
    <t>Aandelen</t>
  </si>
  <si>
    <t xml:space="preserve">     Beginstand</t>
  </si>
  <si>
    <t>Aankopen</t>
  </si>
  <si>
    <t>Verkopen/aflossingen</t>
  </si>
  <si>
    <t>Gemiddeld jaarlijks rendement in %</t>
  </si>
  <si>
    <t>Zakelijke waarden naar regio en categorie</t>
  </si>
  <si>
    <t>Nijverheid en industrie</t>
  </si>
  <si>
    <t>Handel</t>
  </si>
  <si>
    <t>Transport en opslag</t>
  </si>
  <si>
    <t>Financiële- en beleggingsinstellingen</t>
  </si>
  <si>
    <t>Overige dienstverlening</t>
  </si>
  <si>
    <t>Kantoor- en winkelpanden</t>
  </si>
  <si>
    <t>Woningen</t>
  </si>
  <si>
    <t>Overige onroerend goed</t>
  </si>
  <si>
    <t>Diversen</t>
  </si>
  <si>
    <t>BELEGGINGEN</t>
  </si>
  <si>
    <t>Vastrentende waarden:</t>
  </si>
  <si>
    <t>Termijn deposito’s</t>
  </si>
  <si>
    <t>Alle bedragen luiden in Arubaanse florins</t>
  </si>
  <si>
    <t>%</t>
  </si>
  <si>
    <t>Vereiste lokale beleggingen</t>
  </si>
  <si>
    <t>Eerste 10 miljoen</t>
  </si>
  <si>
    <t>4 miljoen</t>
  </si>
  <si>
    <t>Tweede 10 miljoen</t>
  </si>
  <si>
    <t>5 miljoen</t>
  </si>
  <si>
    <t>Restant</t>
  </si>
  <si>
    <t>60% van het restant</t>
  </si>
  <si>
    <t>9 miljoen + 60% van het restant</t>
  </si>
  <si>
    <t>Vereiste lokale beleggingen (40%)</t>
  </si>
  <si>
    <t>Vereiste lokale beleggingen (50%)</t>
  </si>
  <si>
    <t>Vereiste lokale beleggingen (60%)</t>
  </si>
  <si>
    <t>Totaal vereiste lokale beleggingen</t>
  </si>
  <si>
    <t>OVERSCHOT/TEKORT</t>
  </si>
  <si>
    <t>Uitstaand saldo</t>
  </si>
  <si>
    <t>Overheidsobligaties</t>
  </si>
  <si>
    <t>Bedrijfsobligaties</t>
  </si>
  <si>
    <t>S&amp;P</t>
  </si>
  <si>
    <t>Moody’s</t>
  </si>
  <si>
    <t>“Highest quality”</t>
  </si>
  <si>
    <t>AAA</t>
  </si>
  <si>
    <t>Aaa</t>
  </si>
  <si>
    <t>“High strong credit quality”</t>
  </si>
  <si>
    <t>AA+</t>
  </si>
  <si>
    <t>Aa1</t>
  </si>
  <si>
    <t>AA</t>
  </si>
  <si>
    <t>Aa2</t>
  </si>
  <si>
    <t>AA-</t>
  </si>
  <si>
    <t>Aa3</t>
  </si>
  <si>
    <t>“Upper medium grade quality”</t>
  </si>
  <si>
    <t>A+</t>
  </si>
  <si>
    <t>A1</t>
  </si>
  <si>
    <t>A</t>
  </si>
  <si>
    <t>A2</t>
  </si>
  <si>
    <t>A-</t>
  </si>
  <si>
    <t>A3</t>
  </si>
  <si>
    <t>“Medium &amp; low grade quality”</t>
  </si>
  <si>
    <t>BBB+</t>
  </si>
  <si>
    <t>Baa1</t>
  </si>
  <si>
    <t>BBB</t>
  </si>
  <si>
    <t>Baa2</t>
  </si>
  <si>
    <t>BBB-</t>
  </si>
  <si>
    <t>Baa3</t>
  </si>
  <si>
    <t>“Lower quality”</t>
  </si>
  <si>
    <t>Aandelen (gewone/preferente)</t>
  </si>
  <si>
    <t>- ouderdomspensioen</t>
  </si>
  <si>
    <t>- nabestaandenpensioen</t>
  </si>
  <si>
    <t>- invaliditeitspensioen</t>
  </si>
  <si>
    <t>B. Balans</t>
  </si>
  <si>
    <t>C. Staat van baten en lasten</t>
  </si>
  <si>
    <t>H. Toelichting op de staat van baten en lasten</t>
  </si>
  <si>
    <r>
      <t>In te vullen door de actuaris</t>
    </r>
    <r>
      <rPr>
        <b/>
        <i/>
        <sz val="10"/>
        <color theme="1"/>
        <rFont val="Times New Roman"/>
        <family val="1"/>
      </rPr>
      <t xml:space="preserve"> </t>
    </r>
  </si>
  <si>
    <t>RESULTAAT OP PREMIE, STERFTE, INVALIDITEIT, OVERIGE TECHNICSHE GRONDSLAGEN</t>
  </si>
  <si>
    <t>Beginstand</t>
  </si>
  <si>
    <t>Verenigde Staten</t>
  </si>
  <si>
    <t>Europese Unie</t>
  </si>
  <si>
    <t>Onroerend goed Eigendom</t>
  </si>
  <si>
    <t>Afl.</t>
  </si>
  <si>
    <t>Vreemde valuta</t>
  </si>
  <si>
    <t>- Toevoeging  voorzieningen – specificeren</t>
  </si>
  <si>
    <t>- Toevoeging reserves – specificeren</t>
  </si>
  <si>
    <t>- Vorderingen en overlopende activa</t>
  </si>
  <si>
    <t>- Kortlopende schulden en overlopende passiva</t>
  </si>
  <si>
    <t>1. Naam en functie bestuursleden (per balansdatum):</t>
  </si>
  <si>
    <t>2. Aangesloten werkgevers (naam en adres):</t>
  </si>
  <si>
    <t>3. Wijzigingen pensioenregeling t.o.v. vorig boekjaar (toelichting):</t>
  </si>
  <si>
    <t>Aangesloten instellingen en deelnemers</t>
  </si>
  <si>
    <t xml:space="preserve">Aangesloten instellingen </t>
  </si>
  <si>
    <r>
      <t xml:space="preserve">Beleggingsportefeuille </t>
    </r>
    <r>
      <rPr>
        <sz val="10"/>
        <color theme="1"/>
        <rFont val="Times New Roman"/>
        <family val="1"/>
      </rPr>
      <t>(x Afl. 1 miljoen)</t>
    </r>
  </si>
  <si>
    <r>
      <t xml:space="preserve">Pensioenvermogen </t>
    </r>
    <r>
      <rPr>
        <sz val="10"/>
        <color theme="1"/>
        <rFont val="Times New Roman"/>
        <family val="1"/>
      </rPr>
      <t>(x Afl. 1 miljoen)</t>
    </r>
  </si>
  <si>
    <r>
      <t xml:space="preserve">Beleggingsopbrengsten </t>
    </r>
    <r>
      <rPr>
        <sz val="10"/>
        <color theme="1"/>
        <rFont val="Times New Roman"/>
        <family val="1"/>
      </rPr>
      <t>(x Afl. 1 miljoen)</t>
    </r>
  </si>
  <si>
    <r>
      <t xml:space="preserve">Rendement </t>
    </r>
    <r>
      <rPr>
        <sz val="10"/>
        <color theme="1"/>
        <rFont val="Times New Roman"/>
        <family val="1"/>
      </rPr>
      <t>(x Afl. 1 miljoen)</t>
    </r>
  </si>
  <si>
    <t>x AFL 1000</t>
  </si>
  <si>
    <t>BELEGGINGSOPBRENGSTEN</t>
  </si>
  <si>
    <t>X AFL 1000</t>
  </si>
  <si>
    <t>VORDERINGEN EN OVERLOPENDE ACTIVA</t>
  </si>
  <si>
    <t>Overige vorderingen en overlopende activa-specificeren</t>
  </si>
  <si>
    <t>VOORZIENING PENSIOENVERPLICHTING</t>
  </si>
  <si>
    <t>LANGLOPENDE SCHULDEN</t>
  </si>
  <si>
    <t>KORTLOPENDE SCHULDEN EN OVERLOPENDE PASSIVA</t>
  </si>
  <si>
    <t>PENSIOENVERMOGEN</t>
  </si>
  <si>
    <t>OFF BALANCE SHEET ITEMS</t>
  </si>
  <si>
    <t>DIRECTE BELEGGINGSOPBRENGSTEN</t>
  </si>
  <si>
    <t>Interest obligaties</t>
  </si>
  <si>
    <t>Interest termijndeposito’s</t>
  </si>
  <si>
    <t>Interest hypothecaire leningen</t>
  </si>
  <si>
    <t>Interest leningen op schuldbekentenis</t>
  </si>
  <si>
    <t>INDIRECTE BELEGGINGSOPBRENGSTEN</t>
  </si>
  <si>
    <t>PREMIEBATEN</t>
  </si>
  <si>
    <t>(HER)VERZEKERING</t>
  </si>
  <si>
    <t>MUTATIES VOORZIENING PENSIOENVERPLICHTING</t>
  </si>
  <si>
    <t>Uitkering pensioenverzekeringen</t>
  </si>
  <si>
    <t>PREMIE (HER)VERZEKERING</t>
  </si>
  <si>
    <t>PENSIOENUITVOERINGSKOSTEN</t>
  </si>
  <si>
    <t>SAMENSTELLING RESULTAAT</t>
  </si>
  <si>
    <t>RESULTAAT OP INTEREST</t>
  </si>
  <si>
    <t>RESULTAAT OP KOSTEN</t>
  </si>
  <si>
    <t>- Waardestijging/(daling) beleggingen</t>
  </si>
  <si>
    <t>Verloop vastrentende waarden 1)</t>
  </si>
  <si>
    <t>1) Vast rentende waarden betreffen obligaties, hypothecaire leningen, termijn deposito’s, onderhandse  leningen en overige (financial lease e.d.).</t>
  </si>
  <si>
    <t xml:space="preserve">Vastrentende waarden onderverdeeld naar regio en categorie </t>
  </si>
  <si>
    <t>Curaçao, St. Maarten en BES eilanden</t>
  </si>
  <si>
    <t>(in '000 Afl)</t>
  </si>
  <si>
    <t>Zakelijke waarden onerverdeeld naar regio en categorie</t>
  </si>
  <si>
    <t>Totale verplichtingen en schulden 2)</t>
  </si>
  <si>
    <t>Berekening van de 40-60% beleggingsregeling 1)</t>
  </si>
  <si>
    <t>Totale verplichtingen en schulden 3)</t>
  </si>
  <si>
    <t>2) Exclusief het pensioenvermogen.</t>
  </si>
  <si>
    <t>3) Exclusief het pensioenvermogen.</t>
  </si>
  <si>
    <t>PENSIOENUITKERINGEN</t>
  </si>
  <si>
    <t>Overige kortlopende schulden en overlopende passiva-specificeren</t>
  </si>
  <si>
    <t>Premie pensioenverzekeringen</t>
  </si>
  <si>
    <t>Overige beleggingen-specificeren</t>
  </si>
  <si>
    <t>Overige zakelijke waarden - specificeren</t>
  </si>
  <si>
    <t>Overige vastrentende waarden – specificeren</t>
  </si>
  <si>
    <t>Schulden aan (her-)verzekeringsmaatschappijen</t>
  </si>
  <si>
    <t>Gestort stichtingskapitaal</t>
  </si>
  <si>
    <t>VERMEERDERING VOORZIENING PENSIOENVERPLICHTING EIGEN REKENING DOOR WIJZIGING VAN PENSIOENREGELING EN/OF VAN HET PENSIOENNIVEAU</t>
  </si>
  <si>
    <t>INGEZETENEN</t>
  </si>
  <si>
    <t>NIET-INGEZETENEN</t>
  </si>
  <si>
    <t>Kasgelden</t>
  </si>
  <si>
    <t>Bancaire tegoeden</t>
  </si>
  <si>
    <t>Overige vastrentende waarden</t>
  </si>
  <si>
    <t>Overige zakelijke waarden</t>
  </si>
  <si>
    <t>Te vorderen beleggingsopbrengsten (≤90 dagen)</t>
  </si>
  <si>
    <t>Overige vorderingen en overlopende activa</t>
  </si>
  <si>
    <t xml:space="preserve">Overige activa </t>
  </si>
  <si>
    <t>Gebouwen en terreinen</t>
  </si>
  <si>
    <t>Overige zakelijke waarde</t>
  </si>
  <si>
    <t>Te vorderen van werkgever(s) uit andere hoofde dan pensioenpremies (≤ 90 dagen)</t>
  </si>
  <si>
    <t>Weerstands-
vermogen</t>
  </si>
  <si>
    <t>Risico-factor
(%)</t>
  </si>
  <si>
    <t>Beschikbaar ter dekking voorziening pensioen verplichtingen</t>
  </si>
  <si>
    <t>Bruto dekkingsgraad</t>
  </si>
  <si>
    <t>Netto dekkingsgraad</t>
  </si>
  <si>
    <t>Vorig jaar</t>
  </si>
  <si>
    <t>VORIG JAAR</t>
  </si>
  <si>
    <t>Overige post</t>
  </si>
  <si>
    <t>Overige post - specificatie</t>
  </si>
  <si>
    <t>1.50 Overige vastrentende waarden</t>
  </si>
  <si>
    <t>1.90 Overige zakelijke waarden</t>
  </si>
  <si>
    <t>2.50 Overige vorderingen en overlopende activa</t>
  </si>
  <si>
    <t>5.20 Overige technische voorziening</t>
  </si>
  <si>
    <t>6.20 Overige schulden op lange termijn</t>
  </si>
  <si>
    <t>7.30 Overige kortlopende schulden en overlopende passiva</t>
  </si>
  <si>
    <t>1.17 Opbrengsten uit overige beleggingen</t>
  </si>
  <si>
    <t>2.40 Overige premiebaten</t>
  </si>
  <si>
    <t>3.30 Overige (her)verzekering</t>
  </si>
  <si>
    <t>5.70 Overige uitkeringen</t>
  </si>
  <si>
    <t>7.90 Overige kosten</t>
  </si>
  <si>
    <t>K. Kasstroom overzicht</t>
  </si>
  <si>
    <t>L. Ontwikkeling vastrentende waarden</t>
  </si>
  <si>
    <t>M. Ontwikkeling zakelijke waarden</t>
  </si>
  <si>
    <t>N. 40-60% Beleggingsregeling</t>
  </si>
  <si>
    <t>O. Toelichting 40-60% Beleggingsregeling</t>
  </si>
  <si>
    <t>P. Solvabiliteitsvereisten 1)</t>
  </si>
  <si>
    <t>Werkelijke lokale beleggingen</t>
  </si>
  <si>
    <t>Te vorderen pensioenpremies (≤ 90 dagen)</t>
  </si>
  <si>
    <t>I. OVERIGE  - TOELICHTING OP DE BALANS</t>
  </si>
  <si>
    <t>J. OVERIGE  - TOELICHTING OP DE STAAT VAN BATEN EN LASTEN</t>
  </si>
  <si>
    <t>version</t>
  </si>
  <si>
    <t>0.1.0</t>
  </si>
  <si>
    <t>Overige post code</t>
  </si>
  <si>
    <t>Premies en pensioenen (x Afl. 1 miljoen)</t>
  </si>
  <si>
    <t>Posten in appendixen D. en E. Toelichting op de balans waarvoor een specificatie vereist is.</t>
  </si>
  <si>
    <t>Posten op appendixen F. en G. Toelichting op de staat van baten en lasten waarvoor een specificatie vereist is.</t>
  </si>
  <si>
    <t>Leningen op schuld-bekentenis</t>
  </si>
  <si>
    <t>Verloop zakelijke waarden 1)</t>
  </si>
  <si>
    <t>1) Zakelijke waarden betreffen aandelen (inclusief converteerbare obligaties) en beleggingen in onroerend goed.</t>
  </si>
  <si>
    <t>1) Het ondernemingspensioenfonds dient bij haar beleggingsbeleid rekening te houden met de door de CBA vastgestelde 40-60% beleggingsregeling. Echter, deze regeling is geen recht van het fonds, doch wordt door de CBA gehanteerd als een richtsnoer bij het beoordelen van aanvragen voor deviezenvergunningen voor belegging van gelden in het buitenland. Andere overwegingen worden hierbij tevens in overweging genomen waaronder het monetaire beleid en de beschikbaarheid van deviezen.</t>
  </si>
  <si>
    <t>1) Voor beleggingen waarvoor door de CBA geen risicofactor is bepaald, dient het ondernemingspensioenfonds zelf een inschatting te maken van de te hanteren risicofactor. Voor een verdere toelichting op de invulling van dit formulier wordt verwezen naar de door de CBA uitgegeven solvabiliteitsrichtlijnen.</t>
  </si>
  <si>
    <t>9.10 Niet in de balans opgenomen verplichtingen</t>
  </si>
  <si>
    <t>9.20 Gebeurtenissen na balansdatum</t>
  </si>
  <si>
    <t>1.24 Overige indirecte beleggingsopbrengsten</t>
  </si>
  <si>
    <t>Financieel jaar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</si>
</sst>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_);\(0\)"/>
  </numFmts>
  <fonts count="11" x14ac:knownFonts="1">
    <font>
      <sz val="11"/>
      <color theme="1"/>
      <name val="Calibri"/>
      <family val="2"/>
      <scheme val="minor"/>
    </font>
    <font>
      <sz val="10"/>
      <color theme="1"/>
      <name val="Times New Roman"/>
      <family val="1"/>
    </font>
    <font>
      <i/>
      <sz val="10"/>
      <color theme="1"/>
      <name val="Times New Roman"/>
      <family val="1"/>
    </font>
    <font>
      <b/>
      <sz val="10"/>
      <color theme="1"/>
      <name val="Times New Roman"/>
      <family val="1"/>
    </font>
    <font>
      <b/>
      <u/>
      <sz val="10"/>
      <color theme="1"/>
      <name val="Times New Roman"/>
      <family val="1"/>
    </font>
    <font>
      <u/>
      <sz val="10"/>
      <color theme="1"/>
      <name val="Times New Roman"/>
      <family val="1"/>
    </font>
    <font>
      <b/>
      <i/>
      <sz val="10"/>
      <color theme="1"/>
      <name val="Times New Roman"/>
      <family val="1"/>
    </font>
    <font>
      <sz val="10"/>
      <color rgb="FFFF0000"/>
      <name val="Times New Roman"/>
      <family val="1"/>
    </font>
    <font>
      <sz val="11"/>
      <color theme="1"/>
      <name val="Calibri"/>
      <family val="2"/>
      <scheme val="minor"/>
    </font>
    <font>
      <b/>
      <sz val="10"/>
      <name val="Times New Roman"/>
      <family val="1"/>
    </font>
    <font>
      <sz val="10"/>
      <name val="Arial"/>
      <family val="2"/>
    </font>
  </fonts>
  <fills count="10">
    <fill>
      <patternFill patternType="none"/>
    </fill>
    <fill>
      <patternFill patternType="gray125"/>
    </fill>
    <fill>
      <patternFill patternType="solid">
        <fgColor rgb="FFB3B3B3"/>
        <bgColor indexed="64"/>
      </patternFill>
    </fill>
    <fill>
      <patternFill patternType="solid">
        <fgColor rgb="FFFFFFFF"/>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bgColor indexed="64"/>
      </patternFill>
    </fill>
  </fills>
  <borders count="12">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9" fontId="8" fillId="0" borderId="0" applyFont="0" applyFill="0" applyBorder="0" applyAlignment="0" applyProtection="0"/>
    <xf numFmtId="43" fontId="8" fillId="0" borderId="0" applyFont="0" applyFill="0" applyBorder="0" applyAlignment="0" applyProtection="0"/>
    <xf numFmtId="0" fontId="10" fillId="0" borderId="0"/>
  </cellStyleXfs>
  <cellXfs count="219">
    <xf numFmtId="0" fontId="0" fillId="0" borderId="0" xfId="0"/>
    <xf numFmtId="0" fontId="1" fillId="0" borderId="0" xfId="0" applyFont="1"/>
    <xf numFmtId="0" fontId="3" fillId="0" borderId="0" xfId="0" applyFont="1" applyAlignment="1">
      <alignment horizontal="justify" vertical="center"/>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1" fillId="0" borderId="0" xfId="0" applyFont="1" applyAlignment="1">
      <alignment horizontal="left" vertical="center" indent="1"/>
    </xf>
    <xf numFmtId="0" fontId="1" fillId="0" borderId="0" xfId="0" applyFont="1" applyBorder="1" applyAlignment="1">
      <alignment vertical="center" wrapText="1"/>
    </xf>
    <xf numFmtId="0" fontId="1" fillId="0" borderId="0" xfId="0" applyFont="1" applyAlignment="1">
      <alignment vertical="top"/>
    </xf>
    <xf numFmtId="0" fontId="1" fillId="0" borderId="0" xfId="0" applyFont="1" applyBorder="1"/>
    <xf numFmtId="0" fontId="3" fillId="2" borderId="2" xfId="0" applyFont="1" applyFill="1" applyBorder="1" applyAlignment="1">
      <alignment horizontal="center" vertical="center" wrapText="1"/>
    </xf>
    <xf numFmtId="0" fontId="3" fillId="0" borderId="2" xfId="0" applyFont="1" applyBorder="1" applyAlignment="1">
      <alignment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center" wrapText="1"/>
    </xf>
    <xf numFmtId="0" fontId="1" fillId="0" borderId="2" xfId="0" applyFont="1" applyBorder="1" applyAlignment="1">
      <alignment vertical="center" wrapText="1"/>
    </xf>
    <xf numFmtId="0" fontId="2" fillId="0" borderId="2" xfId="0" applyFont="1" applyBorder="1" applyAlignment="1">
      <alignment vertical="center" wrapText="1"/>
    </xf>
    <xf numFmtId="9" fontId="1"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 fillId="0" borderId="2" xfId="0" applyFont="1" applyBorder="1" applyAlignment="1">
      <alignment vertical="center"/>
    </xf>
    <xf numFmtId="0" fontId="1" fillId="2" borderId="2" xfId="0" applyFont="1" applyFill="1" applyBorder="1" applyAlignment="1">
      <alignment vertical="center" wrapText="1"/>
    </xf>
    <xf numFmtId="2" fontId="3" fillId="0" borderId="0" xfId="0" applyNumberFormat="1" applyFont="1" applyBorder="1" applyAlignment="1">
      <alignment horizontal="center" vertical="top"/>
    </xf>
    <xf numFmtId="2" fontId="1" fillId="2" borderId="2" xfId="0" applyNumberFormat="1" applyFont="1" applyFill="1" applyBorder="1" applyAlignment="1">
      <alignment horizontal="center" vertical="top" wrapText="1"/>
    </xf>
    <xf numFmtId="2" fontId="3" fillId="0" borderId="2"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0" xfId="0" applyNumberFormat="1" applyFont="1" applyBorder="1" applyAlignment="1">
      <alignment horizontal="center" vertical="top"/>
    </xf>
    <xf numFmtId="2" fontId="1" fillId="0" borderId="2" xfId="0" applyNumberFormat="1" applyFont="1" applyFill="1" applyBorder="1" applyAlignment="1">
      <alignment horizontal="center" vertical="top" wrapText="1"/>
    </xf>
    <xf numFmtId="0" fontId="3"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3" xfId="0" applyFont="1" applyBorder="1" applyAlignment="1">
      <alignment vertical="center" wrapText="1"/>
    </xf>
    <xf numFmtId="0" fontId="3" fillId="0" borderId="0" xfId="0" applyFont="1" applyBorder="1"/>
    <xf numFmtId="0" fontId="3" fillId="0" borderId="2" xfId="0" applyFont="1" applyFill="1" applyBorder="1" applyAlignment="1">
      <alignment horizontal="center" vertical="center" wrapText="1"/>
    </xf>
    <xf numFmtId="2" fontId="1" fillId="0" borderId="6" xfId="0" applyNumberFormat="1" applyFont="1" applyBorder="1" applyAlignment="1">
      <alignment horizontal="center" vertical="top" wrapText="1"/>
    </xf>
    <xf numFmtId="0" fontId="1" fillId="0" borderId="6" xfId="0" applyFont="1" applyBorder="1" applyAlignment="1">
      <alignment vertical="center"/>
    </xf>
    <xf numFmtId="0" fontId="1" fillId="0" borderId="6" xfId="0" applyFont="1" applyBorder="1" applyAlignment="1">
      <alignment vertical="center" wrapText="1"/>
    </xf>
    <xf numFmtId="9" fontId="1" fillId="0" borderId="6" xfId="0" applyNumberFormat="1" applyFont="1" applyBorder="1" applyAlignment="1">
      <alignment horizontal="center" vertical="center" wrapText="1"/>
    </xf>
    <xf numFmtId="2" fontId="3" fillId="5" borderId="2" xfId="0" applyNumberFormat="1" applyFont="1" applyFill="1" applyBorder="1" applyAlignment="1">
      <alignment horizontal="center" vertical="top" wrapText="1"/>
    </xf>
    <xf numFmtId="0" fontId="3" fillId="5" borderId="2" xfId="0" applyFont="1" applyFill="1" applyBorder="1"/>
    <xf numFmtId="0" fontId="3" fillId="5" borderId="2" xfId="0" applyFont="1" applyFill="1" applyBorder="1" applyAlignment="1">
      <alignment vertical="center" wrapText="1"/>
    </xf>
    <xf numFmtId="0" fontId="3" fillId="5"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0" quotePrefix="1" applyFont="1" applyFill="1" applyBorder="1" applyAlignment="1">
      <alignment vertical="center" wrapText="1"/>
    </xf>
    <xf numFmtId="0" fontId="1" fillId="0" borderId="2" xfId="0" applyFont="1" applyFill="1" applyBorder="1"/>
    <xf numFmtId="0" fontId="3" fillId="0"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1" fillId="0" borderId="0" xfId="0" applyFont="1" applyBorder="1" applyAlignment="1">
      <alignment horizontal="fill"/>
    </xf>
    <xf numFmtId="0" fontId="1" fillId="0" borderId="2" xfId="0" applyFont="1" applyBorder="1" applyAlignment="1">
      <alignment horizontal="left" vertical="center"/>
    </xf>
    <xf numFmtId="0" fontId="3" fillId="2" borderId="2" xfId="0" applyFont="1" applyFill="1" applyBorder="1" applyAlignment="1">
      <alignment horizontal="center" vertical="center"/>
    </xf>
    <xf numFmtId="0" fontId="1" fillId="0" borderId="2" xfId="0" applyFont="1" applyBorder="1" applyAlignment="1">
      <alignment horizontal="center" vertical="center"/>
    </xf>
    <xf numFmtId="0" fontId="3" fillId="0" borderId="2" xfId="0" applyFont="1" applyBorder="1" applyAlignment="1">
      <alignment horizontal="left" vertical="center"/>
    </xf>
    <xf numFmtId="2" fontId="1" fillId="0" borderId="2" xfId="0" applyNumberFormat="1" applyFont="1" applyBorder="1" applyAlignment="1">
      <alignment horizontal="center" vertical="center"/>
    </xf>
    <xf numFmtId="0" fontId="1" fillId="0" borderId="2" xfId="0" applyFont="1" applyBorder="1" applyAlignment="1">
      <alignment horizontal="justify" vertical="center"/>
    </xf>
    <xf numFmtId="2" fontId="3" fillId="0" borderId="2" xfId="0" applyNumberFormat="1" applyFont="1" applyBorder="1" applyAlignment="1">
      <alignment horizontal="center" vertical="center"/>
    </xf>
    <xf numFmtId="0" fontId="3" fillId="0" borderId="2" xfId="0" applyFont="1" applyBorder="1" applyAlignment="1">
      <alignment vertical="center"/>
    </xf>
    <xf numFmtId="0" fontId="3" fillId="0" borderId="2" xfId="0" applyFont="1" applyBorder="1" applyAlignment="1">
      <alignment horizontal="justify" vertical="center"/>
    </xf>
    <xf numFmtId="0" fontId="1" fillId="0" borderId="2" xfId="0" quotePrefix="1" applyFont="1" applyBorder="1" applyAlignment="1">
      <alignment horizontal="left" vertical="center" indent="1"/>
    </xf>
    <xf numFmtId="0" fontId="3" fillId="0" borderId="8" xfId="0" applyFont="1" applyBorder="1" applyAlignment="1">
      <alignment vertical="center" wrapText="1"/>
    </xf>
    <xf numFmtId="0" fontId="1" fillId="0" borderId="8" xfId="0" applyFont="1" applyBorder="1" applyAlignment="1">
      <alignment vertical="center" wrapText="1"/>
    </xf>
    <xf numFmtId="0" fontId="3" fillId="0" borderId="3" xfId="0" applyFont="1" applyBorder="1" applyAlignment="1">
      <alignment vertical="center" wrapText="1"/>
    </xf>
    <xf numFmtId="0" fontId="1" fillId="0" borderId="0" xfId="0" applyFont="1" applyBorder="1" applyAlignment="1">
      <alignment vertical="center"/>
    </xf>
    <xf numFmtId="0" fontId="3" fillId="0" borderId="6" xfId="0" applyFont="1" applyBorder="1" applyAlignment="1">
      <alignment vertical="center" wrapText="1"/>
    </xf>
    <xf numFmtId="0" fontId="1" fillId="0" borderId="8" xfId="0" applyFont="1" applyBorder="1"/>
    <xf numFmtId="0" fontId="3" fillId="0" borderId="8" xfId="0" applyFont="1" applyBorder="1" applyAlignment="1">
      <alignment horizontal="left" vertical="center" wrapText="1" indent="1"/>
    </xf>
    <xf numFmtId="0" fontId="1" fillId="0" borderId="3" xfId="0" applyFont="1" applyBorder="1"/>
    <xf numFmtId="0" fontId="1" fillId="0" borderId="8" xfId="0" applyFont="1" applyBorder="1" applyAlignment="1">
      <alignment horizontal="left" vertical="center" wrapText="1"/>
    </xf>
    <xf numFmtId="0" fontId="3" fillId="0" borderId="3" xfId="0" applyFont="1" applyBorder="1" applyAlignment="1">
      <alignment horizontal="left" vertical="center" wrapText="1" indent="1"/>
    </xf>
    <xf numFmtId="0" fontId="3" fillId="0" borderId="2" xfId="0" applyFont="1" applyBorder="1" applyAlignment="1">
      <alignment horizontal="center" vertical="center"/>
    </xf>
    <xf numFmtId="0" fontId="3" fillId="0" borderId="2" xfId="0" applyFont="1" applyBorder="1" applyAlignment="1">
      <alignment horizontal="justify" vertical="center" wrapText="1"/>
    </xf>
    <xf numFmtId="0" fontId="1" fillId="0" borderId="2" xfId="0" applyFont="1" applyBorder="1" applyAlignment="1">
      <alignment horizontal="justify" vertical="center" wrapText="1"/>
    </xf>
    <xf numFmtId="0" fontId="5" fillId="0" borderId="2" xfId="0" applyFont="1" applyBorder="1" applyAlignment="1">
      <alignment horizontal="justify" vertical="center"/>
    </xf>
    <xf numFmtId="0" fontId="3" fillId="2" borderId="2" xfId="0" applyFont="1" applyFill="1" applyBorder="1" applyAlignment="1">
      <alignment vertical="center" wrapText="1"/>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top"/>
    </xf>
    <xf numFmtId="0" fontId="3" fillId="4" borderId="2" xfId="0" applyFont="1" applyFill="1" applyBorder="1" applyAlignment="1">
      <alignment vertical="center"/>
    </xf>
    <xf numFmtId="9" fontId="1" fillId="0" borderId="2" xfId="0" applyNumberFormat="1" applyFont="1" applyBorder="1" applyAlignment="1">
      <alignment vertical="center" wrapText="1"/>
    </xf>
    <xf numFmtId="0" fontId="1" fillId="0" borderId="2" xfId="0" applyFont="1" applyBorder="1" applyAlignment="1">
      <alignment horizontal="right" vertical="center" wrapText="1"/>
    </xf>
    <xf numFmtId="0" fontId="3" fillId="4" borderId="1" xfId="0" applyFont="1" applyFill="1" applyBorder="1" applyAlignment="1">
      <alignment horizontal="left"/>
    </xf>
    <xf numFmtId="0" fontId="3" fillId="4" borderId="4" xfId="0" applyFont="1" applyFill="1" applyBorder="1" applyAlignment="1">
      <alignment horizontal="left"/>
    </xf>
    <xf numFmtId="0" fontId="3" fillId="4" borderId="5" xfId="0" applyFont="1" applyFill="1" applyBorder="1" applyAlignment="1">
      <alignment horizontal="center" vertical="center" wrapText="1"/>
    </xf>
    <xf numFmtId="0" fontId="3" fillId="0" borderId="0" xfId="0" applyFont="1"/>
    <xf numFmtId="0" fontId="3" fillId="7" borderId="2" xfId="0" applyFont="1" applyFill="1" applyBorder="1"/>
    <xf numFmtId="0" fontId="3" fillId="7" borderId="11" xfId="0" applyFont="1" applyFill="1" applyBorder="1"/>
    <xf numFmtId="0" fontId="3" fillId="7" borderId="2" xfId="0" applyFont="1" applyFill="1" applyBorder="1" applyAlignment="1">
      <alignment horizontal="center" vertical="center"/>
    </xf>
    <xf numFmtId="3" fontId="1" fillId="0" borderId="2" xfId="0" applyNumberFormat="1" applyFont="1" applyBorder="1" applyAlignment="1">
      <alignment horizontal="right" vertical="center"/>
    </xf>
    <xf numFmtId="3" fontId="1" fillId="5" borderId="2" xfId="0" applyNumberFormat="1" applyFont="1" applyFill="1" applyBorder="1" applyAlignment="1">
      <alignment horizontal="right" vertical="center"/>
    </xf>
    <xf numFmtId="0" fontId="1" fillId="0" borderId="2" xfId="0" applyFont="1" applyFill="1" applyBorder="1" applyAlignment="1">
      <alignment horizontal="right" vertical="center" wrapText="1"/>
    </xf>
    <xf numFmtId="165" fontId="1" fillId="0" borderId="2" xfId="2" applyNumberFormat="1" applyFont="1" applyBorder="1" applyAlignment="1">
      <alignment vertical="center" wrapText="1"/>
    </xf>
    <xf numFmtId="165" fontId="1" fillId="0" borderId="0" xfId="2" applyNumberFormat="1" applyFont="1" applyBorder="1"/>
    <xf numFmtId="165" fontId="3" fillId="2" borderId="2" xfId="2" applyNumberFormat="1" applyFont="1" applyFill="1" applyBorder="1" applyAlignment="1">
      <alignment horizontal="center" vertical="center" wrapText="1"/>
    </xf>
    <xf numFmtId="165" fontId="1" fillId="0" borderId="2" xfId="2" applyNumberFormat="1" applyFont="1" applyFill="1" applyBorder="1" applyAlignment="1">
      <alignment vertical="center" wrapText="1"/>
    </xf>
    <xf numFmtId="165" fontId="7" fillId="0" borderId="2" xfId="2" applyNumberFormat="1" applyFont="1" applyFill="1" applyBorder="1" applyAlignment="1">
      <alignment vertical="center" wrapText="1"/>
    </xf>
    <xf numFmtId="165" fontId="3" fillId="5" borderId="2" xfId="2" applyNumberFormat="1" applyFont="1" applyFill="1" applyBorder="1" applyAlignment="1">
      <alignment vertical="center" wrapText="1"/>
    </xf>
    <xf numFmtId="165" fontId="1" fillId="0" borderId="0" xfId="2" applyNumberFormat="1" applyFont="1" applyBorder="1" applyAlignment="1">
      <alignment horizontal="center"/>
    </xf>
    <xf numFmtId="165" fontId="1" fillId="0" borderId="2" xfId="2" applyNumberFormat="1" applyFont="1" applyBorder="1" applyAlignment="1">
      <alignment horizontal="center" vertical="center" wrapText="1"/>
    </xf>
    <xf numFmtId="164" fontId="1" fillId="5" borderId="2" xfId="2" applyNumberFormat="1" applyFont="1" applyFill="1" applyBorder="1" applyAlignment="1">
      <alignment horizontal="right" vertical="center" wrapText="1"/>
    </xf>
    <xf numFmtId="164" fontId="3" fillId="5" borderId="2" xfId="2" applyNumberFormat="1" applyFont="1" applyFill="1" applyBorder="1" applyAlignment="1">
      <alignment horizontal="right" vertical="center" wrapText="1"/>
    </xf>
    <xf numFmtId="3" fontId="3" fillId="2" borderId="2" xfId="0" applyNumberFormat="1" applyFont="1" applyFill="1" applyBorder="1" applyAlignment="1">
      <alignment horizontal="right" vertical="center"/>
    </xf>
    <xf numFmtId="0" fontId="1" fillId="0" borderId="0" xfId="0" applyFont="1" applyAlignment="1">
      <alignment horizontal="left"/>
    </xf>
    <xf numFmtId="0" fontId="1" fillId="0" borderId="0" xfId="0" applyFont="1" applyBorder="1" applyAlignment="1"/>
    <xf numFmtId="0" fontId="1" fillId="2" borderId="3" xfId="0" applyFont="1" applyFill="1" applyBorder="1" applyAlignment="1">
      <alignment vertical="top"/>
    </xf>
    <xf numFmtId="0" fontId="1" fillId="2" borderId="3" xfId="0" applyFont="1" applyFill="1" applyBorder="1" applyAlignment="1">
      <alignment vertical="top" wrapText="1"/>
    </xf>
    <xf numFmtId="166" fontId="1" fillId="0" borderId="2" xfId="2" applyNumberFormat="1" applyFont="1" applyBorder="1" applyAlignment="1">
      <alignment horizontal="right" vertical="center" wrapText="1"/>
    </xf>
    <xf numFmtId="166" fontId="1" fillId="5" borderId="2" xfId="2" applyNumberFormat="1" applyFont="1" applyFill="1" applyBorder="1" applyAlignment="1">
      <alignment horizontal="right" vertical="center" wrapText="1"/>
    </xf>
    <xf numFmtId="166" fontId="1" fillId="0" borderId="6" xfId="2" applyNumberFormat="1" applyFont="1" applyBorder="1" applyAlignment="1">
      <alignment horizontal="right" vertical="center" wrapText="1"/>
    </xf>
    <xf numFmtId="166" fontId="3" fillId="5" borderId="2" xfId="2" applyNumberFormat="1" applyFont="1" applyFill="1" applyBorder="1" applyAlignment="1">
      <alignment horizontal="right" vertical="center" wrapText="1"/>
    </xf>
    <xf numFmtId="3" fontId="1" fillId="5" borderId="2" xfId="2" applyNumberFormat="1" applyFont="1" applyFill="1" applyBorder="1" applyAlignment="1">
      <alignment horizontal="right" vertical="center" wrapText="1"/>
    </xf>
    <xf numFmtId="3" fontId="1" fillId="0" borderId="2" xfId="2" applyNumberFormat="1" applyFont="1" applyBorder="1" applyAlignment="1">
      <alignment horizontal="right" vertical="center" wrapText="1"/>
    </xf>
    <xf numFmtId="3" fontId="1" fillId="0" borderId="6" xfId="2" applyNumberFormat="1" applyFont="1" applyBorder="1" applyAlignment="1">
      <alignment horizontal="right" vertical="center" wrapText="1"/>
    </xf>
    <xf numFmtId="3" fontId="3" fillId="5" borderId="2" xfId="2" applyNumberFormat="1" applyFont="1" applyFill="1" applyBorder="1" applyAlignment="1">
      <alignment horizontal="right" vertical="center" wrapText="1"/>
    </xf>
    <xf numFmtId="3" fontId="1" fillId="0" borderId="2" xfId="2" applyNumberFormat="1" applyFont="1" applyFill="1" applyBorder="1" applyAlignment="1">
      <alignment horizontal="right" vertical="center" wrapText="1"/>
    </xf>
    <xf numFmtId="3" fontId="3" fillId="0" borderId="2" xfId="2" applyNumberFormat="1" applyFont="1" applyFill="1" applyBorder="1" applyAlignment="1">
      <alignment horizontal="right" vertical="center" wrapText="1"/>
    </xf>
    <xf numFmtId="37" fontId="1" fillId="5" borderId="3" xfId="2" applyNumberFormat="1" applyFont="1" applyFill="1" applyBorder="1" applyAlignment="1">
      <alignment horizontal="right"/>
    </xf>
    <xf numFmtId="37" fontId="1" fillId="5" borderId="2" xfId="2" applyNumberFormat="1" applyFont="1" applyFill="1" applyBorder="1" applyAlignment="1">
      <alignment horizontal="right"/>
    </xf>
    <xf numFmtId="37" fontId="1" fillId="0" borderId="2" xfId="2" applyNumberFormat="1" applyFont="1" applyBorder="1" applyAlignment="1">
      <alignment horizontal="right" vertical="center"/>
    </xf>
    <xf numFmtId="37" fontId="3" fillId="2" borderId="2" xfId="2" applyNumberFormat="1" applyFont="1" applyFill="1" applyBorder="1" applyAlignment="1">
      <alignment horizontal="right" vertical="center"/>
    </xf>
    <xf numFmtId="37" fontId="1" fillId="5" borderId="2" xfId="2" applyNumberFormat="1" applyFont="1" applyFill="1" applyBorder="1" applyAlignment="1">
      <alignment horizontal="right" vertical="center"/>
    </xf>
    <xf numFmtId="37" fontId="1" fillId="3" borderId="2" xfId="2" applyNumberFormat="1" applyFont="1" applyFill="1" applyBorder="1" applyAlignment="1">
      <alignment horizontal="right" vertical="center"/>
    </xf>
    <xf numFmtId="37" fontId="1" fillId="0" borderId="2" xfId="2" applyNumberFormat="1" applyFont="1" applyFill="1" applyBorder="1" applyAlignment="1">
      <alignment horizontal="right" vertical="center"/>
    </xf>
    <xf numFmtId="37" fontId="3" fillId="5" borderId="2" xfId="2" applyNumberFormat="1" applyFont="1" applyFill="1" applyBorder="1" applyAlignment="1">
      <alignment horizontal="right" vertical="center"/>
    </xf>
    <xf numFmtId="3" fontId="3" fillId="5" borderId="2" xfId="0" applyNumberFormat="1" applyFont="1" applyFill="1" applyBorder="1" applyAlignment="1">
      <alignment horizontal="right" vertical="center"/>
    </xf>
    <xf numFmtId="3" fontId="9" fillId="5" borderId="2" xfId="0" applyNumberFormat="1" applyFont="1" applyFill="1" applyBorder="1" applyAlignment="1">
      <alignment horizontal="right" vertical="center" wrapText="1"/>
    </xf>
    <xf numFmtId="3" fontId="3" fillId="5" borderId="2" xfId="0" applyNumberFormat="1" applyFont="1" applyFill="1" applyBorder="1" applyAlignment="1">
      <alignment horizontal="right" vertical="center" wrapText="1"/>
    </xf>
    <xf numFmtId="3" fontId="3" fillId="4" borderId="2" xfId="0" applyNumberFormat="1" applyFont="1" applyFill="1" applyBorder="1" applyAlignment="1">
      <alignment horizontal="right" vertical="center"/>
    </xf>
    <xf numFmtId="0" fontId="10" fillId="0" borderId="0" xfId="3"/>
    <xf numFmtId="0" fontId="1" fillId="0" borderId="0" xfId="0" applyFont="1" applyProtection="1"/>
    <xf numFmtId="0" fontId="1" fillId="0" borderId="0" xfId="0" applyFont="1" applyAlignment="1" applyProtection="1">
      <alignment horizontal="justify" vertical="center"/>
    </xf>
    <xf numFmtId="0" fontId="1" fillId="0" borderId="0" xfId="0" applyFont="1" applyAlignment="1" applyProtection="1">
      <alignment horizontal="justify" vertical="top"/>
    </xf>
    <xf numFmtId="0" fontId="1" fillId="0" borderId="0" xfId="0" applyFont="1" applyAlignment="1" applyProtection="1">
      <alignment vertical="top"/>
    </xf>
    <xf numFmtId="3" fontId="1" fillId="5" borderId="2" xfId="2" applyNumberFormat="1" applyFont="1" applyFill="1" applyBorder="1" applyAlignment="1" applyProtection="1">
      <alignment horizontal="right" vertical="top" wrapText="1"/>
    </xf>
    <xf numFmtId="9" fontId="1" fillId="5" borderId="2" xfId="1" applyFont="1" applyFill="1" applyBorder="1" applyAlignment="1" applyProtection="1">
      <alignment horizontal="right" vertical="top" wrapText="1"/>
    </xf>
    <xf numFmtId="3" fontId="1" fillId="8" borderId="2" xfId="0" applyNumberFormat="1" applyFont="1" applyFill="1" applyBorder="1" applyAlignment="1" applyProtection="1">
      <alignment horizontal="right" vertical="center"/>
      <protection locked="0"/>
    </xf>
    <xf numFmtId="3" fontId="1" fillId="9" borderId="2" xfId="0" applyNumberFormat="1" applyFont="1" applyFill="1" applyBorder="1" applyAlignment="1" applyProtection="1">
      <alignment horizontal="right" vertical="center"/>
      <protection locked="0"/>
    </xf>
    <xf numFmtId="0" fontId="3" fillId="0" borderId="0" xfId="0" applyFont="1" applyAlignment="1" applyProtection="1">
      <alignment horizontal="justify" vertical="center"/>
    </xf>
    <xf numFmtId="0" fontId="1" fillId="0" borderId="2" xfId="0" applyFont="1" applyBorder="1" applyAlignment="1" applyProtection="1">
      <alignment horizontal="center" vertical="center"/>
    </xf>
    <xf numFmtId="0" fontId="1" fillId="0" borderId="2" xfId="0" applyFont="1" applyBorder="1" applyAlignment="1" applyProtection="1">
      <alignment horizontal="justify" vertical="center"/>
    </xf>
    <xf numFmtId="0" fontId="3" fillId="2" borderId="2" xfId="0" applyFont="1" applyFill="1" applyBorder="1" applyAlignment="1" applyProtection="1">
      <alignment horizontal="center" vertical="center"/>
    </xf>
    <xf numFmtId="2" fontId="3" fillId="0" borderId="2" xfId="0" applyNumberFormat="1" applyFont="1" applyBorder="1" applyAlignment="1" applyProtection="1">
      <alignment horizontal="center" vertical="center"/>
    </xf>
    <xf numFmtId="0" fontId="3" fillId="0" borderId="2" xfId="0" applyFont="1" applyBorder="1" applyAlignment="1" applyProtection="1">
      <alignment vertical="center"/>
    </xf>
    <xf numFmtId="2" fontId="1" fillId="0" borderId="2" xfId="0" applyNumberFormat="1" applyFont="1" applyBorder="1" applyAlignment="1" applyProtection="1">
      <alignment horizontal="center" vertical="center"/>
    </xf>
    <xf numFmtId="0" fontId="5" fillId="0" borderId="2" xfId="0" applyFont="1" applyBorder="1" applyAlignment="1" applyProtection="1">
      <alignment vertical="center"/>
    </xf>
    <xf numFmtId="0" fontId="1" fillId="0" borderId="2" xfId="0" applyFont="1" applyBorder="1" applyAlignment="1" applyProtection="1">
      <alignment vertical="center"/>
    </xf>
    <xf numFmtId="3" fontId="1" fillId="5" borderId="2" xfId="0" applyNumberFormat="1" applyFont="1" applyFill="1" applyBorder="1" applyAlignment="1" applyProtection="1">
      <alignment horizontal="right" vertical="center"/>
    </xf>
    <xf numFmtId="3" fontId="1" fillId="0" borderId="2" xfId="0" applyNumberFormat="1" applyFont="1" applyBorder="1" applyAlignment="1" applyProtection="1">
      <alignment horizontal="right" vertical="center"/>
    </xf>
    <xf numFmtId="2" fontId="1" fillId="0" borderId="2" xfId="0" applyNumberFormat="1" applyFont="1" applyBorder="1" applyAlignment="1" applyProtection="1">
      <alignment vertical="center"/>
    </xf>
    <xf numFmtId="3" fontId="3" fillId="2" borderId="2" xfId="0" applyNumberFormat="1" applyFont="1" applyFill="1" applyBorder="1" applyAlignment="1" applyProtection="1">
      <alignment horizontal="right" vertical="center"/>
    </xf>
    <xf numFmtId="0" fontId="1" fillId="0" borderId="0" xfId="0" applyFont="1" applyAlignment="1" applyProtection="1">
      <alignment vertical="center"/>
    </xf>
    <xf numFmtId="0" fontId="1" fillId="0" borderId="2" xfId="0" applyFont="1" applyBorder="1" applyAlignment="1" applyProtection="1">
      <alignment vertical="center" wrapText="1"/>
    </xf>
    <xf numFmtId="2" fontId="3" fillId="0" borderId="2" xfId="0" applyNumberFormat="1" applyFont="1" applyBorder="1" applyAlignment="1" applyProtection="1">
      <alignment vertical="center"/>
    </xf>
    <xf numFmtId="0" fontId="3" fillId="0" borderId="2" xfId="0" applyFont="1" applyBorder="1" applyAlignment="1" applyProtection="1">
      <alignment horizontal="justify" vertical="center"/>
    </xf>
    <xf numFmtId="3" fontId="1" fillId="8" borderId="2" xfId="0" applyNumberFormat="1" applyFont="1" applyFill="1" applyBorder="1" applyAlignment="1" applyProtection="1">
      <alignment horizontal="right"/>
      <protection locked="0"/>
    </xf>
    <xf numFmtId="3" fontId="1" fillId="8" borderId="3" xfId="0" applyNumberFormat="1" applyFont="1" applyFill="1" applyBorder="1" applyAlignment="1" applyProtection="1">
      <alignment horizontal="right"/>
      <protection locked="0"/>
    </xf>
    <xf numFmtId="37" fontId="1" fillId="8" borderId="2" xfId="2" applyNumberFormat="1" applyFont="1" applyFill="1" applyBorder="1" applyAlignment="1" applyProtection="1">
      <alignment horizontal="right" vertical="center"/>
      <protection locked="0"/>
    </xf>
    <xf numFmtId="37" fontId="1" fillId="9" borderId="2" xfId="2" applyNumberFormat="1" applyFont="1" applyFill="1" applyBorder="1" applyAlignment="1" applyProtection="1">
      <alignment horizontal="right" vertical="center"/>
      <protection locked="0"/>
    </xf>
    <xf numFmtId="3" fontId="1" fillId="8" borderId="2" xfId="0" applyNumberFormat="1" applyFont="1" applyFill="1" applyBorder="1" applyAlignment="1" applyProtection="1">
      <alignment horizontal="right" vertical="center" wrapText="1"/>
      <protection locked="0"/>
    </xf>
    <xf numFmtId="3" fontId="1" fillId="9" borderId="2" xfId="0" applyNumberFormat="1" applyFont="1" applyFill="1" applyBorder="1" applyAlignment="1" applyProtection="1">
      <alignment horizontal="right"/>
      <protection locked="0"/>
    </xf>
    <xf numFmtId="164" fontId="1" fillId="8" borderId="2" xfId="0" applyNumberFormat="1" applyFont="1" applyFill="1" applyBorder="1" applyAlignment="1" applyProtection="1">
      <alignment vertical="center" wrapText="1"/>
      <protection locked="0"/>
    </xf>
    <xf numFmtId="164" fontId="1" fillId="9" borderId="2" xfId="0" applyNumberFormat="1" applyFont="1" applyFill="1" applyBorder="1" applyProtection="1">
      <protection locked="0"/>
    </xf>
    <xf numFmtId="166" fontId="1" fillId="8" borderId="2" xfId="2" applyNumberFormat="1" applyFont="1" applyFill="1" applyBorder="1" applyAlignment="1" applyProtection="1">
      <alignment horizontal="right" vertical="center" wrapText="1"/>
      <protection locked="0"/>
    </xf>
    <xf numFmtId="0" fontId="7" fillId="8" borderId="2"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1" fillId="0" borderId="0" xfId="0" applyFont="1" applyAlignment="1"/>
    <xf numFmtId="0" fontId="3" fillId="6" borderId="4" xfId="0" applyFont="1" applyFill="1" applyBorder="1" applyAlignment="1">
      <alignment horizontal="center" vertical="center"/>
    </xf>
    <xf numFmtId="0" fontId="1" fillId="6" borderId="5" xfId="0" applyFont="1" applyFill="1" applyBorder="1" applyAlignment="1">
      <alignment horizontal="justify" vertical="center"/>
    </xf>
    <xf numFmtId="0" fontId="1" fillId="0" borderId="2" xfId="0" applyFont="1" applyBorder="1" applyAlignment="1">
      <alignment horizontal="left" vertical="center" wrapText="1"/>
    </xf>
    <xf numFmtId="0" fontId="3" fillId="0" borderId="2" xfId="0" applyFont="1" applyBorder="1" applyAlignment="1">
      <alignment horizontal="left" vertical="center" wrapText="1"/>
    </xf>
    <xf numFmtId="2" fontId="1" fillId="0" borderId="0" xfId="0" applyNumberFormat="1" applyFont="1" applyAlignment="1">
      <alignment horizontal="left"/>
    </xf>
    <xf numFmtId="0" fontId="3" fillId="6" borderId="4" xfId="0" applyFont="1" applyFill="1" applyBorder="1" applyAlignment="1">
      <alignment horizontal="center" vertical="center"/>
    </xf>
    <xf numFmtId="0" fontId="1" fillId="6" borderId="5" xfId="0" applyFont="1" applyFill="1" applyBorder="1" applyAlignment="1">
      <alignment horizontal="justify" vertical="center"/>
    </xf>
    <xf numFmtId="0" fontId="3" fillId="0" borderId="2" xfId="0" applyFont="1" applyBorder="1" applyAlignment="1" applyProtection="1">
      <alignment vertical="center" wrapText="1"/>
    </xf>
    <xf numFmtId="0" fontId="4" fillId="0" borderId="2" xfId="0" applyFont="1" applyBorder="1" applyAlignment="1" applyProtection="1">
      <alignment horizontal="center" vertical="center" wrapText="1"/>
    </xf>
    <xf numFmtId="3" fontId="1" fillId="8" borderId="2" xfId="0" applyNumberFormat="1" applyFont="1" applyFill="1" applyBorder="1" applyAlignment="1" applyProtection="1">
      <alignment horizontal="right" vertical="top" wrapText="1"/>
      <protection locked="0"/>
    </xf>
    <xf numFmtId="3" fontId="1" fillId="9" borderId="2" xfId="0" applyNumberFormat="1" applyFont="1" applyFill="1" applyBorder="1" applyAlignment="1" applyProtection="1">
      <alignment horizontal="right" vertical="top" wrapText="1"/>
      <protection locked="0"/>
    </xf>
    <xf numFmtId="0" fontId="1" fillId="0" borderId="2" xfId="0" quotePrefix="1" applyFont="1" applyBorder="1" applyAlignment="1" applyProtection="1">
      <alignment horizontal="left" vertical="center" wrapText="1" indent="1"/>
    </xf>
    <xf numFmtId="3" fontId="1" fillId="0" borderId="2" xfId="0" applyNumberFormat="1" applyFont="1" applyBorder="1" applyAlignment="1" applyProtection="1">
      <alignment horizontal="right" vertical="top" wrapText="1"/>
    </xf>
    <xf numFmtId="9" fontId="1" fillId="8" borderId="2" xfId="1" applyFont="1" applyFill="1" applyBorder="1" applyAlignment="1" applyProtection="1">
      <alignment horizontal="right" vertical="top" wrapText="1"/>
      <protection locked="0"/>
    </xf>
    <xf numFmtId="9" fontId="1" fillId="9" borderId="2" xfId="1" applyFont="1" applyFill="1" applyBorder="1" applyAlignment="1" applyProtection="1">
      <alignment horizontal="right" vertical="top" wrapText="1"/>
      <protection locked="0"/>
    </xf>
    <xf numFmtId="3" fontId="1" fillId="5" borderId="2" xfId="0" applyNumberFormat="1" applyFont="1" applyFill="1" applyBorder="1" applyAlignment="1" applyProtection="1">
      <alignment horizontal="right" vertical="top" wrapText="1"/>
    </xf>
    <xf numFmtId="0" fontId="1" fillId="0" borderId="2" xfId="0" applyFont="1" applyBorder="1" applyAlignment="1" applyProtection="1">
      <alignment vertical="top" wrapText="1"/>
    </xf>
    <xf numFmtId="164" fontId="1" fillId="5" borderId="2" xfId="1" applyNumberFormat="1" applyFont="1" applyFill="1" applyBorder="1" applyAlignment="1" applyProtection="1">
      <alignment horizontal="right" vertical="top" wrapText="1"/>
    </xf>
    <xf numFmtId="9" fontId="3" fillId="5" borderId="2" xfId="1" applyFont="1" applyFill="1" applyBorder="1" applyAlignment="1" applyProtection="1">
      <alignment horizontal="right" vertical="top" wrapText="1"/>
    </xf>
    <xf numFmtId="3" fontId="1" fillId="4" borderId="2" xfId="0" applyNumberFormat="1" applyFont="1" applyFill="1" applyBorder="1" applyAlignment="1" applyProtection="1">
      <alignment horizontal="right" vertical="top" wrapText="1"/>
    </xf>
    <xf numFmtId="0" fontId="2" fillId="0" borderId="0" xfId="0" applyFont="1" applyBorder="1" applyAlignment="1" applyProtection="1">
      <alignment vertical="center"/>
    </xf>
    <xf numFmtId="0" fontId="1" fillId="0" borderId="0" xfId="0" applyFont="1" applyBorder="1" applyProtection="1"/>
    <xf numFmtId="0" fontId="1" fillId="0" borderId="0" xfId="0" applyFont="1" applyBorder="1" applyAlignment="1" applyProtection="1">
      <alignment vertical="center" wrapText="1"/>
    </xf>
    <xf numFmtId="0" fontId="1" fillId="0" borderId="0" xfId="0" applyFont="1" applyBorder="1" applyAlignment="1" applyProtection="1">
      <alignment horizontal="center" vertical="center" wrapText="1"/>
    </xf>
    <xf numFmtId="0" fontId="1" fillId="8" borderId="2" xfId="0" applyFont="1" applyFill="1" applyBorder="1" applyProtection="1">
      <protection locked="0"/>
    </xf>
    <xf numFmtId="0" fontId="3" fillId="0" borderId="0" xfId="0" applyFont="1" applyAlignment="1" applyProtection="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center"/>
    </xf>
    <xf numFmtId="0" fontId="1" fillId="0" borderId="0" xfId="0" applyFont="1" applyAlignment="1"/>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Alignment="1">
      <alignment horizont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0" xfId="0" applyFont="1" applyFill="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justify" wrapText="1"/>
    </xf>
    <xf numFmtId="0" fontId="9" fillId="0" borderId="2"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center"/>
    </xf>
    <xf numFmtId="0" fontId="1" fillId="0" borderId="0" xfId="0" applyFont="1" applyBorder="1" applyAlignment="1">
      <alignment horizontal="center" vertical="center"/>
    </xf>
    <xf numFmtId="2" fontId="1" fillId="0" borderId="0" xfId="0" applyNumberFormat="1" applyFont="1" applyBorder="1" applyAlignment="1">
      <alignment horizontal="justify" vertical="top" wrapText="1"/>
    </xf>
    <xf numFmtId="0" fontId="3" fillId="0" borderId="0" xfId="0" applyFont="1" applyBorder="1" applyAlignment="1">
      <alignment horizontal="center" vertical="center"/>
    </xf>
    <xf numFmtId="2" fontId="2" fillId="0" borderId="0" xfId="0" applyNumberFormat="1" applyFont="1" applyBorder="1" applyAlignment="1">
      <alignment horizontal="center" vertical="top"/>
    </xf>
    <xf numFmtId="0" fontId="3" fillId="8" borderId="0" xfId="0" applyFont="1" applyFill="1" applyAlignment="1" applyProtection="1">
      <alignment horizontal="center"/>
      <protection locked="0"/>
    </xf>
  </cellXfs>
  <cellStyles count="4">
    <cellStyle name="Comma" xfId="2" builtinId="3"/>
    <cellStyle name="Normal" xfId="0" builtinId="0"/>
    <cellStyle name="Normal 2 2" xfId="3" xr:uid="{B8370C25-7315-4960-BA9A-F6379D9A870E}"/>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nts%20and%20Settings\brysonl\Local%20Settings\Temporary%20Internet%20Files\OLKFA\COA-template%20oud%20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OAdb\COAdb\CO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ance Sheet"/>
      <sheetName val="Income Statement"/>
      <sheetName val="Contingent Liabilities"/>
      <sheetName val="Solvency SS1"/>
      <sheetName val="Liquidity SS2"/>
      <sheetName val="Maturity SS3"/>
      <sheetName val="Interest Repricing SS4"/>
      <sheetName val="Foreign Exc Exp SS5a Cons.Basis"/>
      <sheetName val="For Exch Exp Mat Ind Sched SS5b"/>
      <sheetName val="Sum Adv Shareh,Dir,Empl SS7"/>
      <sheetName val="Nonperforming SS8"/>
      <sheetName val="General Prov for LLLL SS9"/>
      <sheetName val="Domestic Loans SS10"/>
      <sheetName val="Collateral Type SS11"/>
      <sheetName val="Summary of Loans by size SS12a"/>
      <sheetName val="Listing of Large Loans SS12b"/>
      <sheetName val="Breakdown Dom Cons Loans SS13"/>
      <sheetName val="Large Dep SS14"/>
      <sheetName val="Time Deposits SS15"/>
      <sheetName val="Savings Deposits SS16"/>
      <sheetName val="Due from - to Dom Com Bnks SS18"/>
      <sheetName val="Pledged Sec + Oth Ass SS19"/>
      <sheetName val="Compensations SS20"/>
      <sheetName val="Listing Codes SS21"/>
      <sheetName val="Specific Prov SS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
      <sheetName val="BAL - Balance Sheet"/>
      <sheetName val="INC - Income Statement"/>
      <sheetName val="CLB - Contingent Liabilities"/>
      <sheetName val="TDS - Time Deposits"/>
      <sheetName val="COL - Collateral Type"/>
      <sheetName val="FXA - FX Exposure Summary"/>
      <sheetName val="FXB - FX Exposure Maturity"/>
      <sheetName val="ILA - Loans by Size"/>
      <sheetName val="LLL - Large Loans"/>
      <sheetName val="SOL - Solvency"/>
      <sheetName val="MAT - Maturity"/>
      <sheetName val="IRP - Interest Repricing"/>
      <sheetName val="DEP - Large Deposits"/>
      <sheetName val="SDS - Savings Deposits"/>
      <sheetName val="LIQ - Liquidity"/>
      <sheetName val="ADV - Advances"/>
      <sheetName val="DUE - Due to Due from banks"/>
      <sheetName val="INT - Interest"/>
      <sheetName val="COM - Compensations"/>
      <sheetName val="SPL - Specific Provisions"/>
      <sheetName val="NPL - Nonperforming Loans"/>
      <sheetName val="GPL - General Provisions"/>
      <sheetName val="DOM - Domestic Loans"/>
      <sheetName val="DCL - Domestic Consumer Loans"/>
      <sheetName val="SEC - Pledged Securities"/>
      <sheetName val="COD - Code Listing"/>
      <sheetName val="COR - Consistency Rules"/>
      <sheetName val="TOC - Table of Contents"/>
      <sheetName val="RFQ"/>
    </sheetNames>
    <sheetDataSet>
      <sheetData sheetId="0">
        <row r="17">
          <cell r="C17" t="str">
            <v>XYZ Bank</v>
          </cell>
        </row>
        <row r="19">
          <cell r="D19">
            <v>2010</v>
          </cell>
        </row>
        <row r="20">
          <cell r="D20">
            <v>12</v>
          </cell>
        </row>
      </sheetData>
      <sheetData sheetId="1">
        <row r="93">
          <cell r="C93">
            <v>0</v>
          </cell>
          <cell r="D93">
            <v>0</v>
          </cell>
          <cell r="E93">
            <v>0</v>
          </cell>
          <cell r="F93">
            <v>0</v>
          </cell>
        </row>
        <row r="103">
          <cell r="C103">
            <v>0</v>
          </cell>
          <cell r="D103">
            <v>0</v>
          </cell>
          <cell r="E103">
            <v>0</v>
          </cell>
          <cell r="F103">
            <v>0</v>
          </cell>
        </row>
        <row r="114">
          <cell r="C114">
            <v>0</v>
          </cell>
          <cell r="D114">
            <v>0</v>
          </cell>
          <cell r="E114">
            <v>0</v>
          </cell>
          <cell r="F114">
            <v>0</v>
          </cell>
        </row>
        <row r="184">
          <cell r="C184">
            <v>0</v>
          </cell>
          <cell r="D184">
            <v>0</v>
          </cell>
          <cell r="E184">
            <v>0</v>
          </cell>
          <cell r="F184">
            <v>0</v>
          </cell>
        </row>
        <row r="198">
          <cell r="C198">
            <v>0</v>
          </cell>
          <cell r="D198">
            <v>0</v>
          </cell>
          <cell r="E198">
            <v>0</v>
          </cell>
          <cell r="F198">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E1" t="str">
            <v>new export required</v>
          </cell>
        </row>
      </sheetData>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91070-7041-4736-B0C2-AACCAB08AB30}">
  <sheetPr codeName="Sheet2"/>
  <dimension ref="A1:A2"/>
  <sheetViews>
    <sheetView workbookViewId="0">
      <selection activeCell="B6" sqref="A1:XFD1048576"/>
    </sheetView>
  </sheetViews>
  <sheetFormatPr defaultRowHeight="12.75" x14ac:dyDescent="0.2"/>
  <cols>
    <col min="1" max="16384" width="9.140625" style="128"/>
  </cols>
  <sheetData>
    <row r="1" spans="1:1" x14ac:dyDescent="0.2">
      <c r="A1" s="128" t="s">
        <v>332</v>
      </c>
    </row>
    <row r="2" spans="1:1" x14ac:dyDescent="0.2">
      <c r="A2" s="128" t="s">
        <v>333</v>
      </c>
    </row>
  </sheetData>
  <sheetProtection algorithmName="SHA-512" hashValue="va2YGFA5sl5L+g0aPuJvLcDVjyye9jy06WgFlXfYUWPV1ly9bv3XmjNQCO7Ma92Rzjn7IEaVl/VezVtBEWMeDw==" saltValue="cmHVYb1T+Xx3JJU2XKCrzw=="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7CAD7-35D2-4FD7-B209-855605950695}">
  <sheetPr codeName="Sheet11"/>
  <dimension ref="A1:C20"/>
  <sheetViews>
    <sheetView workbookViewId="0">
      <selection activeCell="G22" sqref="G22"/>
    </sheetView>
  </sheetViews>
  <sheetFormatPr defaultRowHeight="12.75" x14ac:dyDescent="0.2"/>
  <cols>
    <col min="1" max="1" width="57.5703125" style="1" bestFit="1" customWidth="1"/>
    <col min="2" max="16384" width="9.140625" style="1"/>
  </cols>
  <sheetData>
    <row r="1" spans="1:3" x14ac:dyDescent="0.2">
      <c r="A1" s="1" t="s">
        <v>330</v>
      </c>
    </row>
    <row r="3" spans="1:3" x14ac:dyDescent="0.2">
      <c r="A3" s="1" t="s">
        <v>311</v>
      </c>
      <c r="B3" s="170">
        <v>1.5</v>
      </c>
      <c r="C3" s="170"/>
    </row>
    <row r="4" spans="1:3" x14ac:dyDescent="0.2">
      <c r="A4" s="1" t="s">
        <v>312</v>
      </c>
      <c r="B4" s="170">
        <v>1.9</v>
      </c>
      <c r="C4" s="170"/>
    </row>
    <row r="5" spans="1:3" x14ac:dyDescent="0.2">
      <c r="A5" s="1" t="s">
        <v>313</v>
      </c>
      <c r="B5" s="170">
        <v>2.5</v>
      </c>
      <c r="C5" s="170"/>
    </row>
    <row r="6" spans="1:3" x14ac:dyDescent="0.2">
      <c r="A6" s="1" t="s">
        <v>314</v>
      </c>
      <c r="B6" s="170">
        <v>5.2</v>
      </c>
      <c r="C6" s="170"/>
    </row>
    <row r="7" spans="1:3" x14ac:dyDescent="0.2">
      <c r="A7" s="1" t="s">
        <v>315</v>
      </c>
      <c r="B7" s="170">
        <v>6.2</v>
      </c>
      <c r="C7" s="170"/>
    </row>
    <row r="8" spans="1:3" x14ac:dyDescent="0.2">
      <c r="A8" s="1" t="s">
        <v>316</v>
      </c>
      <c r="B8" s="170">
        <v>7.3</v>
      </c>
      <c r="C8" s="170"/>
    </row>
    <row r="9" spans="1:3" x14ac:dyDescent="0.2">
      <c r="A9" s="1" t="s">
        <v>343</v>
      </c>
      <c r="B9" s="170">
        <v>9.1</v>
      </c>
      <c r="C9" s="170"/>
    </row>
    <row r="10" spans="1:3" x14ac:dyDescent="0.2">
      <c r="A10" s="1" t="s">
        <v>344</v>
      </c>
      <c r="B10" s="170">
        <v>9.1999999999999993</v>
      </c>
      <c r="C10" s="170"/>
    </row>
    <row r="11" spans="1:3" x14ac:dyDescent="0.2">
      <c r="B11" s="170"/>
      <c r="C11" s="170"/>
    </row>
    <row r="12" spans="1:3" x14ac:dyDescent="0.2">
      <c r="B12" s="170"/>
      <c r="C12" s="170"/>
    </row>
    <row r="13" spans="1:3" x14ac:dyDescent="0.2">
      <c r="A13" s="1" t="s">
        <v>331</v>
      </c>
      <c r="B13" s="170"/>
      <c r="C13" s="170"/>
    </row>
    <row r="14" spans="1:3" x14ac:dyDescent="0.2">
      <c r="B14" s="170"/>
      <c r="C14" s="170"/>
    </row>
    <row r="15" spans="1:3" x14ac:dyDescent="0.2">
      <c r="A15" s="1" t="s">
        <v>317</v>
      </c>
      <c r="B15" s="170">
        <v>1.17</v>
      </c>
      <c r="C15" s="170"/>
    </row>
    <row r="16" spans="1:3" x14ac:dyDescent="0.2">
      <c r="A16" s="1" t="s">
        <v>345</v>
      </c>
      <c r="B16" s="170">
        <v>1.24</v>
      </c>
      <c r="C16" s="170"/>
    </row>
    <row r="17" spans="1:3" x14ac:dyDescent="0.2">
      <c r="A17" s="1" t="s">
        <v>318</v>
      </c>
      <c r="B17" s="170">
        <v>2.4</v>
      </c>
      <c r="C17" s="170"/>
    </row>
    <row r="18" spans="1:3" x14ac:dyDescent="0.2">
      <c r="A18" s="1" t="s">
        <v>319</v>
      </c>
      <c r="B18" s="170">
        <v>3.3</v>
      </c>
      <c r="C18" s="170"/>
    </row>
    <row r="19" spans="1:3" x14ac:dyDescent="0.2">
      <c r="A19" s="1" t="s">
        <v>320</v>
      </c>
      <c r="B19" s="170">
        <v>5.7</v>
      </c>
      <c r="C19" s="170"/>
    </row>
    <row r="20" spans="1:3" x14ac:dyDescent="0.2">
      <c r="A20" s="1" t="s">
        <v>321</v>
      </c>
      <c r="B20" s="170">
        <v>7.9</v>
      </c>
      <c r="C20" s="170"/>
    </row>
  </sheetData>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D89"/>
  <sheetViews>
    <sheetView zoomScaleNormal="100" workbookViewId="0">
      <selection activeCell="A5" sqref="A5"/>
    </sheetView>
  </sheetViews>
  <sheetFormatPr defaultColWidth="0" defaultRowHeight="12.75" zeroHeight="1" x14ac:dyDescent="0.2"/>
  <cols>
    <col min="1" max="2" width="66.140625" style="1" customWidth="1"/>
    <col min="3" max="3" width="16.7109375" style="1" customWidth="1"/>
    <col min="4" max="4" width="15.140625" style="170" hidden="1" customWidth="1"/>
    <col min="5" max="16384" width="9.140625" style="1" hidden="1"/>
  </cols>
  <sheetData>
    <row r="1" spans="1:4" x14ac:dyDescent="0.2">
      <c r="A1" s="194" t="s">
        <v>330</v>
      </c>
      <c r="B1" s="195"/>
      <c r="C1" s="195"/>
    </row>
    <row r="2" spans="1:4" x14ac:dyDescent="0.2">
      <c r="A2" s="84"/>
    </row>
    <row r="3" spans="1:4" x14ac:dyDescent="0.2">
      <c r="A3" s="171"/>
      <c r="B3" s="172"/>
      <c r="C3" s="87" t="s">
        <v>32</v>
      </c>
    </row>
    <row r="4" spans="1:4" x14ac:dyDescent="0.2">
      <c r="A4" s="85" t="s">
        <v>309</v>
      </c>
      <c r="B4" s="86" t="s">
        <v>310</v>
      </c>
      <c r="C4" s="87" t="s">
        <v>246</v>
      </c>
      <c r="D4" s="170" t="s">
        <v>334</v>
      </c>
    </row>
    <row r="5" spans="1:4" x14ac:dyDescent="0.2">
      <c r="A5" s="190"/>
      <c r="B5" s="190"/>
      <c r="C5" s="154"/>
      <c r="D5" s="170" t="str">
        <f>IF(A5&lt;&gt;"", INDEX('Overige toelichting'!$B$3:$B$10, MATCH(A5, 'Overige toelichting'!$A$3:$A$10, 0)), "")</f>
        <v/>
      </c>
    </row>
    <row r="6" spans="1:4" x14ac:dyDescent="0.2">
      <c r="A6" s="190"/>
      <c r="B6" s="190"/>
      <c r="C6" s="154"/>
      <c r="D6" s="170" t="str">
        <f>IF(A6&lt;&gt;"", INDEX('Overige toelichting'!$B$3:$B$10, MATCH(A6, 'Overige toelichting'!$A$3:$A$10, 0)), "")</f>
        <v/>
      </c>
    </row>
    <row r="7" spans="1:4" x14ac:dyDescent="0.2">
      <c r="A7" s="190"/>
      <c r="B7" s="190"/>
      <c r="C7" s="154"/>
      <c r="D7" s="170" t="str">
        <f>IF(A7&lt;&gt;"", INDEX('Overige toelichting'!$B$3:$B$10, MATCH(A7, 'Overige toelichting'!$A$3:$A$10, 0)), "")</f>
        <v/>
      </c>
    </row>
    <row r="8" spans="1:4" x14ac:dyDescent="0.2">
      <c r="A8" s="190"/>
      <c r="B8" s="190"/>
      <c r="C8" s="154"/>
      <c r="D8" s="170" t="str">
        <f>IF(A8&lt;&gt;"", INDEX('Overige toelichting'!$B$3:$B$10, MATCH(A8, 'Overige toelichting'!$A$3:$A$10, 0)), "")</f>
        <v/>
      </c>
    </row>
    <row r="9" spans="1:4" x14ac:dyDescent="0.2">
      <c r="A9" s="190"/>
      <c r="B9" s="190"/>
      <c r="C9" s="154"/>
      <c r="D9" s="170" t="str">
        <f>IF(A9&lt;&gt;"", INDEX('Overige toelichting'!$B$3:$B$10, MATCH(A9, 'Overige toelichting'!$A$3:$A$10, 0)), "")</f>
        <v/>
      </c>
    </row>
    <row r="10" spans="1:4" x14ac:dyDescent="0.2">
      <c r="A10" s="190"/>
      <c r="B10" s="190"/>
      <c r="C10" s="154"/>
      <c r="D10" s="170" t="str">
        <f>IF(A10&lt;&gt;"", INDEX('Overige toelichting'!$B$3:$B$10, MATCH(A10, 'Overige toelichting'!$A$3:$A$10, 0)), "")</f>
        <v/>
      </c>
    </row>
    <row r="11" spans="1:4" x14ac:dyDescent="0.2">
      <c r="A11" s="190"/>
      <c r="B11" s="190"/>
      <c r="C11" s="154"/>
      <c r="D11" s="170" t="str">
        <f>IF(A11&lt;&gt;"", INDEX('Overige toelichting'!$B$3:$B$10, MATCH(A11, 'Overige toelichting'!$A$3:$A$10, 0)), "")</f>
        <v/>
      </c>
    </row>
    <row r="12" spans="1:4" x14ac:dyDescent="0.2">
      <c r="A12" s="190"/>
      <c r="B12" s="190"/>
      <c r="C12" s="154"/>
      <c r="D12" s="170" t="str">
        <f>IF(A12&lt;&gt;"", INDEX('Overige toelichting'!$B$3:$B$10, MATCH(A12, 'Overige toelichting'!$A$3:$A$10, 0)), "")</f>
        <v/>
      </c>
    </row>
    <row r="13" spans="1:4" x14ac:dyDescent="0.2">
      <c r="A13" s="190"/>
      <c r="B13" s="190"/>
      <c r="C13" s="154"/>
      <c r="D13" s="170" t="str">
        <f>IF(A13&lt;&gt;"", INDEX('Overige toelichting'!$B$3:$B$10, MATCH(A13, 'Overige toelichting'!$A$3:$A$10, 0)), "")</f>
        <v/>
      </c>
    </row>
    <row r="14" spans="1:4" x14ac:dyDescent="0.2">
      <c r="A14" s="190"/>
      <c r="B14" s="190"/>
      <c r="C14" s="154"/>
      <c r="D14" s="170" t="str">
        <f>IF(A14&lt;&gt;"", INDEX('Overige toelichting'!$B$3:$B$10, MATCH(A14, 'Overige toelichting'!$A$3:$A$10, 0)), "")</f>
        <v/>
      </c>
    </row>
    <row r="15" spans="1:4" x14ac:dyDescent="0.2">
      <c r="A15" s="190"/>
      <c r="B15" s="190"/>
      <c r="C15" s="154"/>
      <c r="D15" s="170" t="str">
        <f>IF(A15&lt;&gt;"", INDEX('Overige toelichting'!$B$3:$B$10, MATCH(A15, 'Overige toelichting'!$A$3:$A$10, 0)), "")</f>
        <v/>
      </c>
    </row>
    <row r="16" spans="1:4" x14ac:dyDescent="0.2">
      <c r="A16" s="190"/>
      <c r="B16" s="190"/>
      <c r="C16" s="154"/>
      <c r="D16" s="170" t="str">
        <f>IF(A16&lt;&gt;"", INDEX('Overige toelichting'!$B$3:$B$10, MATCH(A16, 'Overige toelichting'!$A$3:$A$10, 0)), "")</f>
        <v/>
      </c>
    </row>
    <row r="17" spans="1:4" x14ac:dyDescent="0.2">
      <c r="A17" s="190"/>
      <c r="B17" s="190"/>
      <c r="C17" s="154"/>
      <c r="D17" s="170" t="str">
        <f>IF(A17&lt;&gt;"", INDEX('Overige toelichting'!$B$3:$B$10, MATCH(A17, 'Overige toelichting'!$A$3:$A$10, 0)), "")</f>
        <v/>
      </c>
    </row>
    <row r="18" spans="1:4" x14ac:dyDescent="0.2">
      <c r="A18" s="190"/>
      <c r="B18" s="190"/>
      <c r="C18" s="154"/>
      <c r="D18" s="170" t="str">
        <f>IF(A18&lt;&gt;"", INDEX('Overige toelichting'!$B$3:$B$10, MATCH(A18, 'Overige toelichting'!$A$3:$A$10, 0)), "")</f>
        <v/>
      </c>
    </row>
    <row r="19" spans="1:4" x14ac:dyDescent="0.2">
      <c r="A19" s="190"/>
      <c r="B19" s="190"/>
      <c r="C19" s="154"/>
      <c r="D19" s="170" t="str">
        <f>IF(A19&lt;&gt;"", INDEX('Overige toelichting'!$B$3:$B$10, MATCH(A19, 'Overige toelichting'!$A$3:$A$10, 0)), "")</f>
        <v/>
      </c>
    </row>
    <row r="20" spans="1:4" x14ac:dyDescent="0.2">
      <c r="A20" s="190"/>
      <c r="B20" s="190"/>
      <c r="C20" s="154"/>
      <c r="D20" s="170" t="str">
        <f>IF(A20&lt;&gt;"", INDEX('Overige toelichting'!$B$3:$B$10, MATCH(A20, 'Overige toelichting'!$A$3:$A$10, 0)), "")</f>
        <v/>
      </c>
    </row>
    <row r="21" spans="1:4" x14ac:dyDescent="0.2">
      <c r="A21" s="190"/>
      <c r="B21" s="190"/>
      <c r="C21" s="154"/>
      <c r="D21" s="170" t="str">
        <f>IF(A21&lt;&gt;"", INDEX('Overige toelichting'!$B$3:$B$10, MATCH(A21, 'Overige toelichting'!$A$3:$A$10, 0)), "")</f>
        <v/>
      </c>
    </row>
    <row r="22" spans="1:4" x14ac:dyDescent="0.2">
      <c r="A22" s="190"/>
      <c r="B22" s="190"/>
      <c r="C22" s="154"/>
      <c r="D22" s="170" t="str">
        <f>IF(A22&lt;&gt;"", INDEX('Overige toelichting'!$B$3:$B$10, MATCH(A22, 'Overige toelichting'!$A$3:$A$10, 0)), "")</f>
        <v/>
      </c>
    </row>
    <row r="23" spans="1:4" x14ac:dyDescent="0.2">
      <c r="A23" s="190"/>
      <c r="B23" s="190"/>
      <c r="C23" s="154"/>
      <c r="D23" s="170" t="str">
        <f>IF(A23&lt;&gt;"", INDEX('Overige toelichting'!$B$3:$B$10, MATCH(A23, 'Overige toelichting'!$A$3:$A$10, 0)), "")</f>
        <v/>
      </c>
    </row>
    <row r="24" spans="1:4" x14ac:dyDescent="0.2">
      <c r="A24" s="190"/>
      <c r="B24" s="190"/>
      <c r="C24" s="154"/>
      <c r="D24" s="170" t="str">
        <f>IF(A24&lt;&gt;"", INDEX('Overige toelichting'!$B$3:$B$10, MATCH(A24, 'Overige toelichting'!$A$3:$A$10, 0)), "")</f>
        <v/>
      </c>
    </row>
    <row r="25" spans="1:4" x14ac:dyDescent="0.2">
      <c r="A25" s="190"/>
      <c r="B25" s="190"/>
      <c r="C25" s="154"/>
      <c r="D25" s="170" t="str">
        <f>IF(A25&lt;&gt;"", INDEX('Overige toelichting'!$B$3:$B$10, MATCH(A25, 'Overige toelichting'!$A$3:$A$10, 0)), "")</f>
        <v/>
      </c>
    </row>
    <row r="26" spans="1:4" x14ac:dyDescent="0.2">
      <c r="A26" s="190"/>
      <c r="B26" s="190"/>
      <c r="C26" s="154"/>
      <c r="D26" s="170" t="str">
        <f>IF(A26&lt;&gt;"", INDEX('Overige toelichting'!$B$3:$B$10, MATCH(A26, 'Overige toelichting'!$A$3:$A$10, 0)), "")</f>
        <v/>
      </c>
    </row>
    <row r="27" spans="1:4" x14ac:dyDescent="0.2">
      <c r="A27" s="190"/>
      <c r="B27" s="190"/>
      <c r="C27" s="154"/>
      <c r="D27" s="170" t="str">
        <f>IF(A27&lt;&gt;"", INDEX('Overige toelichting'!$B$3:$B$10, MATCH(A27, 'Overige toelichting'!$A$3:$A$10, 0)), "")</f>
        <v/>
      </c>
    </row>
    <row r="28" spans="1:4" x14ac:dyDescent="0.2">
      <c r="A28" s="190"/>
      <c r="B28" s="190"/>
      <c r="C28" s="154"/>
      <c r="D28" s="170" t="str">
        <f>IF(A28&lt;&gt;"", INDEX('Overige toelichting'!$B$3:$B$10, MATCH(A28, 'Overige toelichting'!$A$3:$A$10, 0)), "")</f>
        <v/>
      </c>
    </row>
    <row r="29" spans="1:4" x14ac:dyDescent="0.2">
      <c r="A29" s="190"/>
      <c r="B29" s="190"/>
      <c r="C29" s="154"/>
      <c r="D29" s="170" t="str">
        <f>IF(A29&lt;&gt;"", INDEX('Overige toelichting'!$B$3:$B$10, MATCH(A29, 'Overige toelichting'!$A$3:$A$10, 0)), "")</f>
        <v/>
      </c>
    </row>
    <row r="30" spans="1:4" x14ac:dyDescent="0.2">
      <c r="A30" s="190"/>
      <c r="B30" s="190"/>
      <c r="C30" s="154"/>
      <c r="D30" s="170" t="str">
        <f>IF(A30&lt;&gt;"", INDEX('Overige toelichting'!$B$3:$B$10, MATCH(A30, 'Overige toelichting'!$A$3:$A$10, 0)), "")</f>
        <v/>
      </c>
    </row>
    <row r="31" spans="1:4" x14ac:dyDescent="0.2">
      <c r="A31" s="190"/>
      <c r="B31" s="190"/>
      <c r="C31" s="154"/>
      <c r="D31" s="170" t="str">
        <f>IF(A31&lt;&gt;"", INDEX('Overige toelichting'!$B$3:$B$10, MATCH(A31, 'Overige toelichting'!$A$3:$A$10, 0)), "")</f>
        <v/>
      </c>
    </row>
    <row r="32" spans="1:4" x14ac:dyDescent="0.2">
      <c r="A32" s="190"/>
      <c r="B32" s="190"/>
      <c r="C32" s="154"/>
      <c r="D32" s="170" t="str">
        <f>IF(A32&lt;&gt;"", INDEX('Overige toelichting'!$B$3:$B$10, MATCH(A32, 'Overige toelichting'!$A$3:$A$10, 0)), "")</f>
        <v/>
      </c>
    </row>
    <row r="33" spans="1:4" x14ac:dyDescent="0.2">
      <c r="A33" s="190"/>
      <c r="B33" s="190"/>
      <c r="C33" s="154"/>
      <c r="D33" s="170" t="str">
        <f>IF(A33&lt;&gt;"", INDEX('Overige toelichting'!$B$3:$B$10, MATCH(A33, 'Overige toelichting'!$A$3:$A$10, 0)), "")</f>
        <v/>
      </c>
    </row>
    <row r="34" spans="1:4" x14ac:dyDescent="0.2">
      <c r="A34" s="190"/>
      <c r="B34" s="190"/>
      <c r="C34" s="154"/>
      <c r="D34" s="170" t="str">
        <f>IF(A34&lt;&gt;"", INDEX('Overige toelichting'!$B$3:$B$10, MATCH(A34, 'Overige toelichting'!$A$3:$A$10, 0)), "")</f>
        <v/>
      </c>
    </row>
    <row r="35" spans="1:4" x14ac:dyDescent="0.2">
      <c r="A35" s="190"/>
      <c r="B35" s="190"/>
      <c r="C35" s="154"/>
      <c r="D35" s="170" t="str">
        <f>IF(A35&lt;&gt;"", INDEX('Overige toelichting'!$B$3:$B$10, MATCH(A35, 'Overige toelichting'!$A$3:$A$10, 0)), "")</f>
        <v/>
      </c>
    </row>
    <row r="36" spans="1:4" x14ac:dyDescent="0.2">
      <c r="A36" s="190"/>
      <c r="B36" s="190"/>
      <c r="C36" s="154"/>
      <c r="D36" s="170" t="str">
        <f>IF(A36&lt;&gt;"", INDEX('Overige toelichting'!$B$3:$B$10, MATCH(A36, 'Overige toelichting'!$A$3:$A$10, 0)), "")</f>
        <v/>
      </c>
    </row>
    <row r="37" spans="1:4" x14ac:dyDescent="0.2">
      <c r="A37" s="190"/>
      <c r="B37" s="190"/>
      <c r="C37" s="154"/>
      <c r="D37" s="170" t="str">
        <f>IF(A37&lt;&gt;"", INDEX('Overige toelichting'!$B$3:$B$10, MATCH(A37, 'Overige toelichting'!$A$3:$A$10, 0)), "")</f>
        <v/>
      </c>
    </row>
    <row r="38" spans="1:4" x14ac:dyDescent="0.2">
      <c r="A38" s="190"/>
      <c r="B38" s="190"/>
      <c r="C38" s="154"/>
      <c r="D38" s="170" t="str">
        <f>IF(A38&lt;&gt;"", INDEX('Overige toelichting'!$B$3:$B$10, MATCH(A38, 'Overige toelichting'!$A$3:$A$10, 0)), "")</f>
        <v/>
      </c>
    </row>
    <row r="39" spans="1:4" x14ac:dyDescent="0.2">
      <c r="A39" s="190"/>
      <c r="B39" s="190"/>
      <c r="C39" s="154"/>
      <c r="D39" s="170" t="str">
        <f>IF(A39&lt;&gt;"", INDEX('Overige toelichting'!$B$3:$B$10, MATCH(A39, 'Overige toelichting'!$A$3:$A$10, 0)), "")</f>
        <v/>
      </c>
    </row>
    <row r="40" spans="1:4" x14ac:dyDescent="0.2">
      <c r="A40" s="190"/>
      <c r="B40" s="190"/>
      <c r="C40" s="154"/>
      <c r="D40" s="170" t="str">
        <f>IF(A40&lt;&gt;"", INDEX('Overige toelichting'!$B$3:$B$10, MATCH(A40, 'Overige toelichting'!$A$3:$A$10, 0)), "")</f>
        <v/>
      </c>
    </row>
    <row r="41" spans="1:4" x14ac:dyDescent="0.2">
      <c r="A41" s="190"/>
      <c r="B41" s="190"/>
      <c r="C41" s="154"/>
      <c r="D41" s="170" t="str">
        <f>IF(A41&lt;&gt;"", INDEX('Overige toelichting'!$B$3:$B$10, MATCH(A41, 'Overige toelichting'!$A$3:$A$10, 0)), "")</f>
        <v/>
      </c>
    </row>
    <row r="42" spans="1:4" x14ac:dyDescent="0.2">
      <c r="A42" s="190"/>
      <c r="B42" s="190"/>
      <c r="C42" s="154"/>
      <c r="D42" s="170" t="str">
        <f>IF(A42&lt;&gt;"", INDEX('Overige toelichting'!$B$3:$B$10, MATCH(A42, 'Overige toelichting'!$A$3:$A$10, 0)), "")</f>
        <v/>
      </c>
    </row>
    <row r="43" spans="1:4" x14ac:dyDescent="0.2">
      <c r="A43" s="190"/>
      <c r="B43" s="190"/>
      <c r="C43" s="154"/>
      <c r="D43" s="170" t="str">
        <f>IF(A43&lt;&gt;"", INDEX('Overige toelichting'!$B$3:$B$10, MATCH(A43, 'Overige toelichting'!$A$3:$A$10, 0)), "")</f>
        <v/>
      </c>
    </row>
    <row r="44" spans="1:4" x14ac:dyDescent="0.2">
      <c r="A44" s="190"/>
      <c r="B44" s="190"/>
      <c r="C44" s="154"/>
      <c r="D44" s="170" t="str">
        <f>IF(A44&lt;&gt;"", INDEX('Overige toelichting'!$B$3:$B$10, MATCH(A44, 'Overige toelichting'!$A$3:$A$10, 0)), "")</f>
        <v/>
      </c>
    </row>
    <row r="45" spans="1:4" x14ac:dyDescent="0.2">
      <c r="A45" s="190"/>
      <c r="B45" s="190"/>
      <c r="C45" s="154"/>
      <c r="D45" s="170" t="str">
        <f>IF(A45&lt;&gt;"", INDEX('Overige toelichting'!$B$3:$B$10, MATCH(A45, 'Overige toelichting'!$A$3:$A$10, 0)), "")</f>
        <v/>
      </c>
    </row>
    <row r="46" spans="1:4" x14ac:dyDescent="0.2">
      <c r="A46" s="190"/>
      <c r="B46" s="190"/>
      <c r="C46" s="154"/>
      <c r="D46" s="170" t="str">
        <f>IF(A46&lt;&gt;"", INDEX('Overige toelichting'!$B$3:$B$10, MATCH(A46, 'Overige toelichting'!$A$3:$A$10, 0)), "")</f>
        <v/>
      </c>
    </row>
    <row r="47" spans="1:4" x14ac:dyDescent="0.2">
      <c r="A47" s="190"/>
      <c r="B47" s="190"/>
      <c r="C47" s="154"/>
      <c r="D47" s="170" t="str">
        <f>IF(A47&lt;&gt;"", INDEX('Overige toelichting'!$B$3:$B$10, MATCH(A47, 'Overige toelichting'!$A$3:$A$10, 0)), "")</f>
        <v/>
      </c>
    </row>
    <row r="48" spans="1:4" x14ac:dyDescent="0.2">
      <c r="A48" s="190"/>
      <c r="B48" s="190"/>
      <c r="C48" s="154"/>
      <c r="D48" s="170" t="str">
        <f>IF(A48&lt;&gt;"", INDEX('Overige toelichting'!$B$3:$B$10, MATCH(A48, 'Overige toelichting'!$A$3:$A$10, 0)), "")</f>
        <v/>
      </c>
    </row>
    <row r="49" spans="1:4" x14ac:dyDescent="0.2">
      <c r="A49" s="190"/>
      <c r="B49" s="190"/>
      <c r="C49" s="154"/>
      <c r="D49" s="170" t="str">
        <f>IF(A49&lt;&gt;"", INDEX('Overige toelichting'!$B$3:$B$10, MATCH(A49, 'Overige toelichting'!$A$3:$A$10, 0)), "")</f>
        <v/>
      </c>
    </row>
    <row r="50" spans="1:4" x14ac:dyDescent="0.2">
      <c r="A50" s="190"/>
      <c r="B50" s="190"/>
      <c r="C50" s="154"/>
      <c r="D50" s="170" t="str">
        <f>IF(A50&lt;&gt;"", INDEX('Overige toelichting'!$B$3:$B$10, MATCH(A50, 'Overige toelichting'!$A$3:$A$10, 0)), "")</f>
        <v/>
      </c>
    </row>
    <row r="51" spans="1:4" x14ac:dyDescent="0.2">
      <c r="A51" s="190"/>
      <c r="B51" s="190"/>
      <c r="C51" s="154"/>
      <c r="D51" s="170" t="str">
        <f>IF(A51&lt;&gt;"", INDEX('Overige toelichting'!$B$3:$B$10, MATCH(A51, 'Overige toelichting'!$A$3:$A$10, 0)), "")</f>
        <v/>
      </c>
    </row>
    <row r="52" spans="1:4" x14ac:dyDescent="0.2">
      <c r="A52" s="190"/>
      <c r="B52" s="190"/>
      <c r="C52" s="154"/>
      <c r="D52" s="170" t="str">
        <f>IF(A52&lt;&gt;"", INDEX('Overige toelichting'!$B$3:$B$10, MATCH(A52, 'Overige toelichting'!$A$3:$A$10, 0)), "")</f>
        <v/>
      </c>
    </row>
    <row r="53" spans="1:4" x14ac:dyDescent="0.2">
      <c r="A53" s="190"/>
      <c r="B53" s="190"/>
      <c r="C53" s="154"/>
      <c r="D53" s="170" t="str">
        <f>IF(A53&lt;&gt;"", INDEX('Overige toelichting'!$B$3:$B$10, MATCH(A53, 'Overige toelichting'!$A$3:$A$10, 0)), "")</f>
        <v/>
      </c>
    </row>
    <row r="54" spans="1:4" x14ac:dyDescent="0.2">
      <c r="A54" s="190"/>
      <c r="B54" s="190"/>
      <c r="C54" s="154"/>
      <c r="D54" s="170" t="str">
        <f>IF(A54&lt;&gt;"", INDEX('Overige toelichting'!$B$3:$B$10, MATCH(A54, 'Overige toelichting'!$A$3:$A$10, 0)), "")</f>
        <v/>
      </c>
    </row>
    <row r="55" spans="1:4" x14ac:dyDescent="0.2">
      <c r="A55" s="190"/>
      <c r="B55" s="190"/>
      <c r="C55" s="154"/>
      <c r="D55" s="170" t="str">
        <f>IF(A55&lt;&gt;"", INDEX('Overige toelichting'!$B$3:$B$10, MATCH(A55, 'Overige toelichting'!$A$3:$A$10, 0)), "")</f>
        <v/>
      </c>
    </row>
    <row r="56" spans="1:4" x14ac:dyDescent="0.2">
      <c r="A56" s="190"/>
      <c r="B56" s="190"/>
      <c r="C56" s="154"/>
      <c r="D56" s="170" t="str">
        <f>IF(A56&lt;&gt;"", INDEX('Overige toelichting'!$B$3:$B$10, MATCH(A56, 'Overige toelichting'!$A$3:$A$10, 0)), "")</f>
        <v/>
      </c>
    </row>
    <row r="57" spans="1:4" x14ac:dyDescent="0.2">
      <c r="A57" s="190"/>
      <c r="B57" s="190"/>
      <c r="C57" s="154"/>
      <c r="D57" s="170" t="str">
        <f>IF(A57&lt;&gt;"", INDEX('Overige toelichting'!$B$3:$B$10, MATCH(A57, 'Overige toelichting'!$A$3:$A$10, 0)), "")</f>
        <v/>
      </c>
    </row>
    <row r="58" spans="1:4" x14ac:dyDescent="0.2">
      <c r="A58" s="190"/>
      <c r="B58" s="190"/>
      <c r="C58" s="154"/>
      <c r="D58" s="170" t="str">
        <f>IF(A58&lt;&gt;"", INDEX('Overige toelichting'!$B$3:$B$10, MATCH(A58, 'Overige toelichting'!$A$3:$A$10, 0)), "")</f>
        <v/>
      </c>
    </row>
    <row r="59" spans="1:4" x14ac:dyDescent="0.2">
      <c r="A59" s="190"/>
      <c r="B59" s="190"/>
      <c r="C59" s="154"/>
      <c r="D59" s="170" t="str">
        <f>IF(A59&lt;&gt;"", INDEX('Overige toelichting'!$B$3:$B$10, MATCH(A59, 'Overige toelichting'!$A$3:$A$10, 0)), "")</f>
        <v/>
      </c>
    </row>
    <row r="60" spans="1:4" x14ac:dyDescent="0.2">
      <c r="A60" s="190"/>
      <c r="B60" s="190"/>
      <c r="C60" s="154"/>
      <c r="D60" s="170" t="str">
        <f>IF(A60&lt;&gt;"", INDEX('Overige toelichting'!$B$3:$B$10, MATCH(A60, 'Overige toelichting'!$A$3:$A$10, 0)), "")</f>
        <v/>
      </c>
    </row>
    <row r="61" spans="1:4" x14ac:dyDescent="0.2">
      <c r="A61" s="84"/>
    </row>
    <row r="62" spans="1:4" x14ac:dyDescent="0.2">
      <c r="A62" s="1" t="s">
        <v>336</v>
      </c>
    </row>
    <row r="63" spans="1:4" hidden="1" x14ac:dyDescent="0.2">
      <c r="A63" s="84"/>
    </row>
    <row r="64" spans="1:4" hidden="1" x14ac:dyDescent="0.2">
      <c r="A64" s="84"/>
    </row>
    <row r="65" spans="1:1" hidden="1" x14ac:dyDescent="0.2">
      <c r="A65" s="84"/>
    </row>
    <row r="66" spans="1:1" hidden="1" x14ac:dyDescent="0.2">
      <c r="A66" s="10"/>
    </row>
    <row r="67" spans="1:1" hidden="1" x14ac:dyDescent="0.2">
      <c r="A67" s="10"/>
    </row>
    <row r="68" spans="1:1" hidden="1" x14ac:dyDescent="0.2">
      <c r="A68" s="10"/>
    </row>
    <row r="69" spans="1:1" hidden="1" x14ac:dyDescent="0.2">
      <c r="A69" s="10"/>
    </row>
    <row r="70" spans="1:1" hidden="1" x14ac:dyDescent="0.2">
      <c r="A70" s="103"/>
    </row>
    <row r="71" spans="1:1" hidden="1" x14ac:dyDescent="0.2">
      <c r="A71" s="103"/>
    </row>
    <row r="72" spans="1:1" hidden="1" x14ac:dyDescent="0.2">
      <c r="A72" s="103"/>
    </row>
    <row r="73" spans="1:1" hidden="1" x14ac:dyDescent="0.2">
      <c r="A73" s="32"/>
    </row>
    <row r="74" spans="1:1" hidden="1" x14ac:dyDescent="0.2">
      <c r="A74" s="10"/>
    </row>
    <row r="75" spans="1:1" hidden="1" x14ac:dyDescent="0.2">
      <c r="A75" s="10"/>
    </row>
    <row r="76" spans="1:1" hidden="1" x14ac:dyDescent="0.2">
      <c r="A76" s="10"/>
    </row>
    <row r="77" spans="1:1" hidden="1" x14ac:dyDescent="0.2">
      <c r="A77" s="10"/>
    </row>
    <row r="78" spans="1:1" hidden="1" x14ac:dyDescent="0.2">
      <c r="A78" s="10"/>
    </row>
    <row r="79" spans="1:1" hidden="1" x14ac:dyDescent="0.2">
      <c r="A79" s="10"/>
    </row>
    <row r="80" spans="1:1" hidden="1" x14ac:dyDescent="0.2">
      <c r="A80" s="10"/>
    </row>
    <row r="81" spans="1:1" hidden="1" x14ac:dyDescent="0.2">
      <c r="A81" s="10"/>
    </row>
    <row r="82" spans="1:1" hidden="1" x14ac:dyDescent="0.2">
      <c r="A82" s="10"/>
    </row>
    <row r="83" spans="1:1" hidden="1" x14ac:dyDescent="0.2">
      <c r="A83" s="10"/>
    </row>
    <row r="84" spans="1:1" hidden="1" x14ac:dyDescent="0.2">
      <c r="A84" s="10"/>
    </row>
    <row r="85" spans="1:1" hidden="1" x14ac:dyDescent="0.2">
      <c r="A85" s="10"/>
    </row>
    <row r="86" spans="1:1" hidden="1" x14ac:dyDescent="0.2">
      <c r="A86" s="10"/>
    </row>
    <row r="87" spans="1:1" hidden="1" x14ac:dyDescent="0.2">
      <c r="A87" s="10"/>
    </row>
    <row r="88" spans="1:1" hidden="1" x14ac:dyDescent="0.2">
      <c r="A88" s="10"/>
    </row>
    <row r="89" spans="1:1" hidden="1" x14ac:dyDescent="0.2">
      <c r="A89" s="10"/>
    </row>
  </sheetData>
  <sheetProtection algorithmName="SHA-512" hashValue="4qC6oxWUt68KejbDkupOMk25O5bcYio3NDVrJMAdlX+GAv5Z6XAZKN5K71on829Y+mFFl4AdPwXrhXKAvuYLzA==" saltValue="1YR8ZsLKiPYKKs9zZZGteQ==" spinCount="100000" sheet="1" objects="1" scenarios="1" formatColumns="0" formatRows="0"/>
  <mergeCells count="1">
    <mergeCell ref="A1:C1"/>
  </mergeCells>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E11AC3-086E-4AEB-B834-D41C681B9E7F}">
          <x14:formula1>
            <xm:f>'Overige toelichting'!$A$3:$A$10</xm:f>
          </x14:formula1>
          <xm:sqref>A5:A60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D62"/>
  <sheetViews>
    <sheetView zoomScaleNormal="100" workbookViewId="0">
      <selection activeCell="A5" sqref="A5"/>
    </sheetView>
  </sheetViews>
  <sheetFormatPr defaultColWidth="0" defaultRowHeight="12.75" zeroHeight="1" x14ac:dyDescent="0.2"/>
  <cols>
    <col min="1" max="2" width="66.140625" style="1" customWidth="1"/>
    <col min="3" max="3" width="16.7109375" style="1" customWidth="1"/>
    <col min="4" max="4" width="15.140625" style="170" hidden="1" customWidth="1"/>
    <col min="5" max="16384" width="9.140625" style="1" hidden="1"/>
  </cols>
  <sheetData>
    <row r="1" spans="1:4" x14ac:dyDescent="0.2">
      <c r="A1" s="194" t="s">
        <v>331</v>
      </c>
      <c r="B1" s="195"/>
      <c r="C1" s="195"/>
    </row>
    <row r="2" spans="1:4" x14ac:dyDescent="0.2">
      <c r="A2" s="84"/>
    </row>
    <row r="3" spans="1:4" x14ac:dyDescent="0.2">
      <c r="A3" s="166"/>
      <c r="B3" s="167"/>
      <c r="C3" s="87" t="s">
        <v>32</v>
      </c>
    </row>
    <row r="4" spans="1:4" x14ac:dyDescent="0.2">
      <c r="A4" s="85" t="s">
        <v>309</v>
      </c>
      <c r="B4" s="86" t="s">
        <v>310</v>
      </c>
      <c r="C4" s="87" t="s">
        <v>246</v>
      </c>
      <c r="D4" s="170" t="s">
        <v>334</v>
      </c>
    </row>
    <row r="5" spans="1:4" x14ac:dyDescent="0.2">
      <c r="A5" s="190"/>
      <c r="B5" s="190"/>
      <c r="C5" s="155"/>
      <c r="D5" s="170" t="str">
        <f>IF(A5&lt;&gt;"", INDEX('Overige toelichting'!$B$15:$B$20, MATCH(A5, 'Overige toelichting'!$A$15:$A$20, 0)), "")</f>
        <v/>
      </c>
    </row>
    <row r="6" spans="1:4" x14ac:dyDescent="0.2">
      <c r="A6" s="190"/>
      <c r="B6" s="190"/>
      <c r="C6" s="154"/>
      <c r="D6" s="170" t="str">
        <f>IF(A6&lt;&gt;"", INDEX('Overige toelichting'!$B$15:$B$20, MATCH(A6, 'Overige toelichting'!$A$15:$A$20, 0)), "")</f>
        <v/>
      </c>
    </row>
    <row r="7" spans="1:4" x14ac:dyDescent="0.2">
      <c r="A7" s="190"/>
      <c r="B7" s="190"/>
      <c r="C7" s="154"/>
      <c r="D7" s="170" t="str">
        <f>IF(A7&lt;&gt;"", INDEX('Overige toelichting'!$B$15:$B$20, MATCH(A7, 'Overige toelichting'!$A$15:$A$20, 0)), "")</f>
        <v/>
      </c>
    </row>
    <row r="8" spans="1:4" x14ac:dyDescent="0.2">
      <c r="A8" s="190"/>
      <c r="B8" s="190"/>
      <c r="C8" s="154"/>
      <c r="D8" s="170" t="str">
        <f>IF(A8&lt;&gt;"", INDEX('Overige toelichting'!$B$15:$B$20, MATCH(A8, 'Overige toelichting'!$A$15:$A$20, 0)), "")</f>
        <v/>
      </c>
    </row>
    <row r="9" spans="1:4" x14ac:dyDescent="0.2">
      <c r="A9" s="190"/>
      <c r="B9" s="190"/>
      <c r="C9" s="154"/>
      <c r="D9" s="170" t="str">
        <f>IF(A9&lt;&gt;"", INDEX('Overige toelichting'!$B$15:$B$20, MATCH(A9, 'Overige toelichting'!$A$15:$A$20, 0)), "")</f>
        <v/>
      </c>
    </row>
    <row r="10" spans="1:4" x14ac:dyDescent="0.2">
      <c r="A10" s="190"/>
      <c r="B10" s="190"/>
      <c r="C10" s="154"/>
      <c r="D10" s="170" t="str">
        <f>IF(A10&lt;&gt;"", INDEX('Overige toelichting'!$B$15:$B$20, MATCH(A10, 'Overige toelichting'!$A$15:$A$20, 0)), "")</f>
        <v/>
      </c>
    </row>
    <row r="11" spans="1:4" x14ac:dyDescent="0.2">
      <c r="A11" s="190"/>
      <c r="B11" s="190"/>
      <c r="C11" s="154"/>
      <c r="D11" s="170" t="str">
        <f>IF(A11&lt;&gt;"", INDEX('Overige toelichting'!$B$15:$B$20, MATCH(A11, 'Overige toelichting'!$A$15:$A$20, 0)), "")</f>
        <v/>
      </c>
    </row>
    <row r="12" spans="1:4" x14ac:dyDescent="0.2">
      <c r="A12" s="190"/>
      <c r="B12" s="190"/>
      <c r="C12" s="154"/>
      <c r="D12" s="170" t="str">
        <f>IF(A12&lt;&gt;"", INDEX('Overige toelichting'!$B$15:$B$20, MATCH(A12, 'Overige toelichting'!$A$15:$A$20, 0)), "")</f>
        <v/>
      </c>
    </row>
    <row r="13" spans="1:4" x14ac:dyDescent="0.2">
      <c r="A13" s="190"/>
      <c r="B13" s="190"/>
      <c r="C13" s="154"/>
      <c r="D13" s="170" t="str">
        <f>IF(A13&lt;&gt;"", INDEX('Overige toelichting'!$B$15:$B$20, MATCH(A13, 'Overige toelichting'!$A$15:$A$20, 0)), "")</f>
        <v/>
      </c>
    </row>
    <row r="14" spans="1:4" x14ac:dyDescent="0.2">
      <c r="A14" s="190"/>
      <c r="B14" s="190"/>
      <c r="C14" s="154"/>
      <c r="D14" s="170" t="str">
        <f>IF(A14&lt;&gt;"", INDEX('Overige toelichting'!$B$15:$B$20, MATCH(A14, 'Overige toelichting'!$A$15:$A$20, 0)), "")</f>
        <v/>
      </c>
    </row>
    <row r="15" spans="1:4" x14ac:dyDescent="0.2">
      <c r="A15" s="190"/>
      <c r="B15" s="190"/>
      <c r="C15" s="154"/>
      <c r="D15" s="170" t="str">
        <f>IF(A15&lt;&gt;"", INDEX('Overige toelichting'!$B$15:$B$20, MATCH(A15, 'Overige toelichting'!$A$15:$A$20, 0)), "")</f>
        <v/>
      </c>
    </row>
    <row r="16" spans="1:4" x14ac:dyDescent="0.2">
      <c r="A16" s="190"/>
      <c r="B16" s="190"/>
      <c r="C16" s="154"/>
      <c r="D16" s="170" t="str">
        <f>IF(A16&lt;&gt;"", INDEX('Overige toelichting'!$B$15:$B$20, MATCH(A16, 'Overige toelichting'!$A$15:$A$20, 0)), "")</f>
        <v/>
      </c>
    </row>
    <row r="17" spans="1:4" x14ac:dyDescent="0.2">
      <c r="A17" s="190"/>
      <c r="B17" s="190"/>
      <c r="C17" s="154"/>
      <c r="D17" s="170" t="str">
        <f>IF(A17&lt;&gt;"", INDEX('Overige toelichting'!$B$15:$B$20, MATCH(A17, 'Overige toelichting'!$A$15:$A$20, 0)), "")</f>
        <v/>
      </c>
    </row>
    <row r="18" spans="1:4" x14ac:dyDescent="0.2">
      <c r="A18" s="190"/>
      <c r="B18" s="190"/>
      <c r="C18" s="154"/>
      <c r="D18" s="170" t="str">
        <f>IF(A18&lt;&gt;"", INDEX('Overige toelichting'!$B$15:$B$20, MATCH(A18, 'Overige toelichting'!$A$15:$A$20, 0)), "")</f>
        <v/>
      </c>
    </row>
    <row r="19" spans="1:4" x14ac:dyDescent="0.2">
      <c r="A19" s="190"/>
      <c r="B19" s="190"/>
      <c r="C19" s="154"/>
      <c r="D19" s="170" t="str">
        <f>IF(A19&lt;&gt;"", INDEX('Overige toelichting'!$B$15:$B$20, MATCH(A19, 'Overige toelichting'!$A$15:$A$20, 0)), "")</f>
        <v/>
      </c>
    </row>
    <row r="20" spans="1:4" x14ac:dyDescent="0.2">
      <c r="A20" s="190"/>
      <c r="B20" s="190"/>
      <c r="C20" s="154"/>
      <c r="D20" s="170" t="str">
        <f>IF(A20&lt;&gt;"", INDEX('Overige toelichting'!$B$15:$B$20, MATCH(A20, 'Overige toelichting'!$A$15:$A$20, 0)), "")</f>
        <v/>
      </c>
    </row>
    <row r="21" spans="1:4" x14ac:dyDescent="0.2">
      <c r="A21" s="190"/>
      <c r="B21" s="190"/>
      <c r="C21" s="154"/>
      <c r="D21" s="170" t="str">
        <f>IF(A21&lt;&gt;"", INDEX('Overige toelichting'!$B$15:$B$20, MATCH(A21, 'Overige toelichting'!$A$15:$A$20, 0)), "")</f>
        <v/>
      </c>
    </row>
    <row r="22" spans="1:4" x14ac:dyDescent="0.2">
      <c r="A22" s="190"/>
      <c r="B22" s="190"/>
      <c r="C22" s="154"/>
      <c r="D22" s="170" t="str">
        <f>IF(A22&lt;&gt;"", INDEX('Overige toelichting'!$B$15:$B$20, MATCH(A22, 'Overige toelichting'!$A$15:$A$20, 0)), "")</f>
        <v/>
      </c>
    </row>
    <row r="23" spans="1:4" x14ac:dyDescent="0.2">
      <c r="A23" s="190"/>
      <c r="B23" s="190"/>
      <c r="C23" s="154"/>
      <c r="D23" s="170" t="str">
        <f>IF(A23&lt;&gt;"", INDEX('Overige toelichting'!$B$15:$B$20, MATCH(A23, 'Overige toelichting'!$A$15:$A$20, 0)), "")</f>
        <v/>
      </c>
    </row>
    <row r="24" spans="1:4" x14ac:dyDescent="0.2">
      <c r="A24" s="190"/>
      <c r="B24" s="190"/>
      <c r="C24" s="154"/>
      <c r="D24" s="170" t="str">
        <f>IF(A24&lt;&gt;"", INDEX('Overige toelichting'!$B$15:$B$20, MATCH(A24, 'Overige toelichting'!$A$15:$A$20, 0)), "")</f>
        <v/>
      </c>
    </row>
    <row r="25" spans="1:4" x14ac:dyDescent="0.2">
      <c r="A25" s="190"/>
      <c r="B25" s="190"/>
      <c r="C25" s="154"/>
      <c r="D25" s="170" t="str">
        <f>IF(A25&lt;&gt;"", INDEX('Overige toelichting'!$B$15:$B$20, MATCH(A25, 'Overige toelichting'!$A$15:$A$20, 0)), "")</f>
        <v/>
      </c>
    </row>
    <row r="26" spans="1:4" x14ac:dyDescent="0.2">
      <c r="A26" s="190"/>
      <c r="B26" s="190"/>
      <c r="C26" s="154"/>
      <c r="D26" s="170" t="str">
        <f>IF(A26&lt;&gt;"", INDEX('Overige toelichting'!$B$15:$B$20, MATCH(A26, 'Overige toelichting'!$A$15:$A$20, 0)), "")</f>
        <v/>
      </c>
    </row>
    <row r="27" spans="1:4" x14ac:dyDescent="0.2">
      <c r="A27" s="190"/>
      <c r="B27" s="190"/>
      <c r="C27" s="154"/>
      <c r="D27" s="170" t="str">
        <f>IF(A27&lt;&gt;"", INDEX('Overige toelichting'!$B$15:$B$20, MATCH(A27, 'Overige toelichting'!$A$15:$A$20, 0)), "")</f>
        <v/>
      </c>
    </row>
    <row r="28" spans="1:4" x14ac:dyDescent="0.2">
      <c r="A28" s="190"/>
      <c r="B28" s="190"/>
      <c r="C28" s="154"/>
      <c r="D28" s="170" t="str">
        <f>IF(A28&lt;&gt;"", INDEX('Overige toelichting'!$B$15:$B$20, MATCH(A28, 'Overige toelichting'!$A$15:$A$20, 0)), "")</f>
        <v/>
      </c>
    </row>
    <row r="29" spans="1:4" x14ac:dyDescent="0.2">
      <c r="A29" s="190"/>
      <c r="B29" s="190"/>
      <c r="C29" s="154"/>
      <c r="D29" s="170" t="str">
        <f>IF(A29&lt;&gt;"", INDEX('Overige toelichting'!$B$15:$B$20, MATCH(A29, 'Overige toelichting'!$A$15:$A$20, 0)), "")</f>
        <v/>
      </c>
    </row>
    <row r="30" spans="1:4" x14ac:dyDescent="0.2">
      <c r="A30" s="190"/>
      <c r="B30" s="190"/>
      <c r="C30" s="154"/>
      <c r="D30" s="170" t="str">
        <f>IF(A30&lt;&gt;"", INDEX('Overige toelichting'!$B$15:$B$20, MATCH(A30, 'Overige toelichting'!$A$15:$A$20, 0)), "")</f>
        <v/>
      </c>
    </row>
    <row r="31" spans="1:4" x14ac:dyDescent="0.2">
      <c r="A31" s="190"/>
      <c r="B31" s="190"/>
      <c r="C31" s="154"/>
      <c r="D31" s="170" t="str">
        <f>IF(A31&lt;&gt;"", INDEX('Overige toelichting'!$B$15:$B$20, MATCH(A31, 'Overige toelichting'!$A$15:$A$20, 0)), "")</f>
        <v/>
      </c>
    </row>
    <row r="32" spans="1:4" x14ac:dyDescent="0.2">
      <c r="A32" s="190"/>
      <c r="B32" s="190"/>
      <c r="C32" s="154"/>
      <c r="D32" s="170" t="str">
        <f>IF(A32&lt;&gt;"", INDEX('Overige toelichting'!$B$15:$B$20, MATCH(A32, 'Overige toelichting'!$A$15:$A$20, 0)), "")</f>
        <v/>
      </c>
    </row>
    <row r="33" spans="1:4" x14ac:dyDescent="0.2">
      <c r="A33" s="190"/>
      <c r="B33" s="190"/>
      <c r="C33" s="154"/>
      <c r="D33" s="170" t="str">
        <f>IF(A33&lt;&gt;"", INDEX('Overige toelichting'!$B$15:$B$20, MATCH(A33, 'Overige toelichting'!$A$15:$A$20, 0)), "")</f>
        <v/>
      </c>
    </row>
    <row r="34" spans="1:4" x14ac:dyDescent="0.2">
      <c r="A34" s="190"/>
      <c r="B34" s="190"/>
      <c r="C34" s="154"/>
      <c r="D34" s="170" t="str">
        <f>IF(A34&lt;&gt;"", INDEX('Overige toelichting'!$B$15:$B$20, MATCH(A34, 'Overige toelichting'!$A$15:$A$20, 0)), "")</f>
        <v/>
      </c>
    </row>
    <row r="35" spans="1:4" x14ac:dyDescent="0.2">
      <c r="A35" s="190"/>
      <c r="B35" s="190"/>
      <c r="C35" s="154"/>
      <c r="D35" s="170" t="str">
        <f>IF(A35&lt;&gt;"", INDEX('Overige toelichting'!$B$15:$B$20, MATCH(A35, 'Overige toelichting'!$A$15:$A$20, 0)), "")</f>
        <v/>
      </c>
    </row>
    <row r="36" spans="1:4" x14ac:dyDescent="0.2">
      <c r="A36" s="190"/>
      <c r="B36" s="190"/>
      <c r="C36" s="154"/>
      <c r="D36" s="170" t="str">
        <f>IF(A36&lt;&gt;"", INDEX('Overige toelichting'!$B$15:$B$20, MATCH(A36, 'Overige toelichting'!$A$15:$A$20, 0)), "")</f>
        <v/>
      </c>
    </row>
    <row r="37" spans="1:4" x14ac:dyDescent="0.2">
      <c r="A37" s="190"/>
      <c r="B37" s="190"/>
      <c r="C37" s="154"/>
      <c r="D37" s="170" t="str">
        <f>IF(A37&lt;&gt;"", INDEX('Overige toelichting'!$B$15:$B$20, MATCH(A37, 'Overige toelichting'!$A$15:$A$20, 0)), "")</f>
        <v/>
      </c>
    </row>
    <row r="38" spans="1:4" x14ac:dyDescent="0.2">
      <c r="A38" s="190"/>
      <c r="B38" s="190"/>
      <c r="C38" s="154"/>
      <c r="D38" s="170" t="str">
        <f>IF(A38&lt;&gt;"", INDEX('Overige toelichting'!$B$15:$B$20, MATCH(A38, 'Overige toelichting'!$A$15:$A$20, 0)), "")</f>
        <v/>
      </c>
    </row>
    <row r="39" spans="1:4" x14ac:dyDescent="0.2">
      <c r="A39" s="190"/>
      <c r="B39" s="190"/>
      <c r="C39" s="154"/>
      <c r="D39" s="170" t="str">
        <f>IF(A39&lt;&gt;"", INDEX('Overige toelichting'!$B$15:$B$20, MATCH(A39, 'Overige toelichting'!$A$15:$A$20, 0)), "")</f>
        <v/>
      </c>
    </row>
    <row r="40" spans="1:4" x14ac:dyDescent="0.2">
      <c r="A40" s="190"/>
      <c r="B40" s="190"/>
      <c r="C40" s="154"/>
      <c r="D40" s="170" t="str">
        <f>IF(A40&lt;&gt;"", INDEX('Overige toelichting'!$B$15:$B$20, MATCH(A40, 'Overige toelichting'!$A$15:$A$20, 0)), "")</f>
        <v/>
      </c>
    </row>
    <row r="41" spans="1:4" x14ac:dyDescent="0.2">
      <c r="A41" s="190"/>
      <c r="B41" s="190"/>
      <c r="C41" s="154"/>
      <c r="D41" s="170" t="str">
        <f>IF(A41&lt;&gt;"", INDEX('Overige toelichting'!$B$15:$B$20, MATCH(A41, 'Overige toelichting'!$A$15:$A$20, 0)), "")</f>
        <v/>
      </c>
    </row>
    <row r="42" spans="1:4" x14ac:dyDescent="0.2">
      <c r="A42" s="190"/>
      <c r="B42" s="190"/>
      <c r="C42" s="154"/>
      <c r="D42" s="170" t="str">
        <f>IF(A42&lt;&gt;"", INDEX('Overige toelichting'!$B$15:$B$20, MATCH(A42, 'Overige toelichting'!$A$15:$A$20, 0)), "")</f>
        <v/>
      </c>
    </row>
    <row r="43" spans="1:4" x14ac:dyDescent="0.2">
      <c r="A43" s="190"/>
      <c r="B43" s="190"/>
      <c r="C43" s="154"/>
      <c r="D43" s="170" t="str">
        <f>IF(A43&lt;&gt;"", INDEX('Overige toelichting'!$B$15:$B$20, MATCH(A43, 'Overige toelichting'!$A$15:$A$20, 0)), "")</f>
        <v/>
      </c>
    </row>
    <row r="44" spans="1:4" x14ac:dyDescent="0.2">
      <c r="A44" s="190"/>
      <c r="B44" s="190"/>
      <c r="C44" s="154"/>
      <c r="D44" s="170" t="str">
        <f>IF(A44&lt;&gt;"", INDEX('Overige toelichting'!$B$15:$B$20, MATCH(A44, 'Overige toelichting'!$A$15:$A$20, 0)), "")</f>
        <v/>
      </c>
    </row>
    <row r="45" spans="1:4" x14ac:dyDescent="0.2">
      <c r="A45" s="190"/>
      <c r="B45" s="190"/>
      <c r="C45" s="154"/>
      <c r="D45" s="170" t="str">
        <f>IF(A45&lt;&gt;"", INDEX('Overige toelichting'!$B$15:$B$20, MATCH(A45, 'Overige toelichting'!$A$15:$A$20, 0)), "")</f>
        <v/>
      </c>
    </row>
    <row r="46" spans="1:4" x14ac:dyDescent="0.2">
      <c r="A46" s="190"/>
      <c r="B46" s="190"/>
      <c r="C46" s="154"/>
      <c r="D46" s="170" t="str">
        <f>IF(A46&lt;&gt;"", INDEX('Overige toelichting'!$B$15:$B$20, MATCH(A46, 'Overige toelichting'!$A$15:$A$20, 0)), "")</f>
        <v/>
      </c>
    </row>
    <row r="47" spans="1:4" x14ac:dyDescent="0.2">
      <c r="A47" s="190"/>
      <c r="B47" s="190"/>
      <c r="C47" s="154"/>
      <c r="D47" s="170" t="str">
        <f>IF(A47&lt;&gt;"", INDEX('Overige toelichting'!$B$15:$B$20, MATCH(A47, 'Overige toelichting'!$A$15:$A$20, 0)), "")</f>
        <v/>
      </c>
    </row>
    <row r="48" spans="1:4" x14ac:dyDescent="0.2">
      <c r="A48" s="190"/>
      <c r="B48" s="190"/>
      <c r="C48" s="154"/>
      <c r="D48" s="170" t="str">
        <f>IF(A48&lt;&gt;"", INDEX('Overige toelichting'!$B$15:$B$20, MATCH(A48, 'Overige toelichting'!$A$15:$A$20, 0)), "")</f>
        <v/>
      </c>
    </row>
    <row r="49" spans="1:4" x14ac:dyDescent="0.2">
      <c r="A49" s="190"/>
      <c r="B49" s="190"/>
      <c r="C49" s="154"/>
      <c r="D49" s="170" t="str">
        <f>IF(A49&lt;&gt;"", INDEX('Overige toelichting'!$B$15:$B$20, MATCH(A49, 'Overige toelichting'!$A$15:$A$20, 0)), "")</f>
        <v/>
      </c>
    </row>
    <row r="50" spans="1:4" x14ac:dyDescent="0.2">
      <c r="A50" s="190"/>
      <c r="B50" s="190"/>
      <c r="C50" s="154"/>
      <c r="D50" s="170" t="str">
        <f>IF(A50&lt;&gt;"", INDEX('Overige toelichting'!$B$15:$B$20, MATCH(A50, 'Overige toelichting'!$A$15:$A$20, 0)), "")</f>
        <v/>
      </c>
    </row>
    <row r="51" spans="1:4" x14ac:dyDescent="0.2">
      <c r="A51" s="190"/>
      <c r="B51" s="190"/>
      <c r="C51" s="154"/>
      <c r="D51" s="170" t="str">
        <f>IF(A51&lt;&gt;"", INDEX('Overige toelichting'!$B$15:$B$20, MATCH(A51, 'Overige toelichting'!$A$15:$A$20, 0)), "")</f>
        <v/>
      </c>
    </row>
    <row r="52" spans="1:4" x14ac:dyDescent="0.2">
      <c r="A52" s="190"/>
      <c r="B52" s="190"/>
      <c r="C52" s="154"/>
      <c r="D52" s="170" t="str">
        <f>IF(A52&lt;&gt;"", INDEX('Overige toelichting'!$B$15:$B$20, MATCH(A52, 'Overige toelichting'!$A$15:$A$20, 0)), "")</f>
        <v/>
      </c>
    </row>
    <row r="53" spans="1:4" x14ac:dyDescent="0.2">
      <c r="A53" s="190"/>
      <c r="B53" s="190"/>
      <c r="C53" s="154"/>
      <c r="D53" s="170" t="str">
        <f>IF(A53&lt;&gt;"", INDEX('Overige toelichting'!$B$15:$B$20, MATCH(A53, 'Overige toelichting'!$A$15:$A$20, 0)), "")</f>
        <v/>
      </c>
    </row>
    <row r="54" spans="1:4" x14ac:dyDescent="0.2">
      <c r="A54" s="190"/>
      <c r="B54" s="190"/>
      <c r="C54" s="154"/>
      <c r="D54" s="170" t="str">
        <f>IF(A54&lt;&gt;"", INDEX('Overige toelichting'!$B$15:$B$20, MATCH(A54, 'Overige toelichting'!$A$15:$A$20, 0)), "")</f>
        <v/>
      </c>
    </row>
    <row r="55" spans="1:4" x14ac:dyDescent="0.2">
      <c r="A55" s="190"/>
      <c r="B55" s="190"/>
      <c r="C55" s="154"/>
      <c r="D55" s="170" t="str">
        <f>IF(A55&lt;&gt;"", INDEX('Overige toelichting'!$B$15:$B$20, MATCH(A55, 'Overige toelichting'!$A$15:$A$20, 0)), "")</f>
        <v/>
      </c>
    </row>
    <row r="56" spans="1:4" x14ac:dyDescent="0.2">
      <c r="A56" s="190"/>
      <c r="B56" s="190"/>
      <c r="C56" s="154"/>
      <c r="D56" s="170" t="str">
        <f>IF(A56&lt;&gt;"", INDEX('Overige toelichting'!$B$15:$B$20, MATCH(A56, 'Overige toelichting'!$A$15:$A$20, 0)), "")</f>
        <v/>
      </c>
    </row>
    <row r="57" spans="1:4" x14ac:dyDescent="0.2">
      <c r="A57" s="190"/>
      <c r="B57" s="190"/>
      <c r="C57" s="154"/>
      <c r="D57" s="170" t="str">
        <f>IF(A57&lt;&gt;"", INDEX('Overige toelichting'!$B$15:$B$20, MATCH(A57, 'Overige toelichting'!$A$15:$A$20, 0)), "")</f>
        <v/>
      </c>
    </row>
    <row r="58" spans="1:4" x14ac:dyDescent="0.2">
      <c r="A58" s="190"/>
      <c r="B58" s="190"/>
      <c r="C58" s="154"/>
      <c r="D58" s="170" t="str">
        <f>IF(A58&lt;&gt;"", INDEX('Overige toelichting'!$B$15:$B$20, MATCH(A58, 'Overige toelichting'!$A$15:$A$20, 0)), "")</f>
        <v/>
      </c>
    </row>
    <row r="59" spans="1:4" x14ac:dyDescent="0.2">
      <c r="A59" s="190"/>
      <c r="B59" s="190"/>
      <c r="C59" s="154"/>
      <c r="D59" s="170" t="str">
        <f>IF(A59&lt;&gt;"", INDEX('Overige toelichting'!$B$15:$B$20, MATCH(A59, 'Overige toelichting'!$A$15:$A$20, 0)), "")</f>
        <v/>
      </c>
    </row>
    <row r="60" spans="1:4" x14ac:dyDescent="0.2">
      <c r="A60" s="190"/>
      <c r="B60" s="190"/>
      <c r="C60" s="154"/>
      <c r="D60" s="170" t="str">
        <f>IF(A60&lt;&gt;"", INDEX('Overige toelichting'!$B$15:$B$20, MATCH(A60, 'Overige toelichting'!$A$15:$A$20, 0)), "")</f>
        <v/>
      </c>
    </row>
    <row r="61" spans="1:4" x14ac:dyDescent="0.2"/>
    <row r="62" spans="1:4" x14ac:dyDescent="0.2">
      <c r="A62" s="1" t="s">
        <v>337</v>
      </c>
    </row>
  </sheetData>
  <sheetProtection algorithmName="SHA-512" hashValue="DV5t9bY/JA+OPPl+urnH03sIdXrtMndyuBzHLE3Er8PdsrbuurPGrEXmhKPbtSPVOChrKCFRZOJA75MUmgYFgA==" saltValue="EMTz/Z8I2sjv7swNbaMpVQ==" spinCount="100000" sheet="1" objects="1" scenarios="1" formatColumns="0" formatRows="0"/>
  <mergeCells count="1">
    <mergeCell ref="A1:C1"/>
  </mergeCells>
  <pageMargins left="0.7" right="0.7" top="0.75" bottom="0.75" header="0.3" footer="0.3"/>
  <pageSetup scale="8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94FCF3E-F5CB-45DB-BB25-99E2F3D2B1E8}">
          <x14:formula1>
            <xm:f>'Overige toelichting'!$A$15:$A$20</xm:f>
          </x14:formula1>
          <xm:sqref>A5:A60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C24"/>
  <sheetViews>
    <sheetView zoomScaleNormal="100" workbookViewId="0">
      <selection activeCell="B7" sqref="B7"/>
    </sheetView>
  </sheetViews>
  <sheetFormatPr defaultColWidth="0" defaultRowHeight="12.75" zeroHeight="1" x14ac:dyDescent="0.2"/>
  <cols>
    <col min="1" max="1" width="47.7109375" style="1" bestFit="1" customWidth="1"/>
    <col min="2" max="3" width="12.42578125" style="1" customWidth="1"/>
    <col min="4" max="16384" width="9.140625" style="1" hidden="1"/>
  </cols>
  <sheetData>
    <row r="1" spans="1:3" x14ac:dyDescent="0.2">
      <c r="A1" s="192" t="s">
        <v>322</v>
      </c>
      <c r="B1" s="192"/>
      <c r="C1" s="192"/>
    </row>
    <row r="2" spans="1:3" x14ac:dyDescent="0.2">
      <c r="A2" s="192" t="str">
        <f>'I.2 Kerngegevens'!A2</f>
        <v>Financieel jaar ....</v>
      </c>
      <c r="B2" s="192"/>
      <c r="C2" s="192"/>
    </row>
    <row r="3" spans="1:3" x14ac:dyDescent="0.2">
      <c r="A3" s="3"/>
    </row>
    <row r="4" spans="1:3" x14ac:dyDescent="0.2">
      <c r="A4" s="53"/>
      <c r="B4" s="49" t="s">
        <v>32</v>
      </c>
      <c r="C4" s="49" t="s">
        <v>308</v>
      </c>
    </row>
    <row r="5" spans="1:3" x14ac:dyDescent="0.2">
      <c r="A5" s="53"/>
      <c r="B5" s="49" t="s">
        <v>246</v>
      </c>
      <c r="C5" s="49" t="s">
        <v>246</v>
      </c>
    </row>
    <row r="6" spans="1:3" x14ac:dyDescent="0.2">
      <c r="A6" s="20"/>
      <c r="B6" s="55"/>
      <c r="C6" s="55"/>
    </row>
    <row r="7" spans="1:3" x14ac:dyDescent="0.2">
      <c r="A7" s="55" t="s">
        <v>132</v>
      </c>
      <c r="B7" s="135"/>
      <c r="C7" s="136"/>
    </row>
    <row r="8" spans="1:3" x14ac:dyDescent="0.2">
      <c r="A8" s="20"/>
      <c r="B8" s="88"/>
      <c r="C8" s="88"/>
    </row>
    <row r="9" spans="1:3" x14ac:dyDescent="0.2">
      <c r="A9" s="20" t="s">
        <v>133</v>
      </c>
      <c r="B9" s="135"/>
      <c r="C9" s="136"/>
    </row>
    <row r="10" spans="1:3" x14ac:dyDescent="0.2">
      <c r="A10" s="20"/>
      <c r="B10" s="88"/>
      <c r="C10" s="88"/>
    </row>
    <row r="11" spans="1:3" x14ac:dyDescent="0.2">
      <c r="A11" s="20" t="s">
        <v>134</v>
      </c>
      <c r="B11" s="88"/>
      <c r="C11" s="88"/>
    </row>
    <row r="12" spans="1:3" x14ac:dyDescent="0.2">
      <c r="A12" s="57" t="s">
        <v>269</v>
      </c>
      <c r="B12" s="135"/>
      <c r="C12" s="136"/>
    </row>
    <row r="13" spans="1:3" x14ac:dyDescent="0.2">
      <c r="A13" s="57" t="s">
        <v>231</v>
      </c>
      <c r="B13" s="135"/>
      <c r="C13" s="136"/>
    </row>
    <row r="14" spans="1:3" x14ac:dyDescent="0.2">
      <c r="A14" s="57" t="s">
        <v>232</v>
      </c>
      <c r="B14" s="135"/>
      <c r="C14" s="136"/>
    </row>
    <row r="15" spans="1:3" x14ac:dyDescent="0.2">
      <c r="A15" s="20"/>
      <c r="B15" s="88"/>
      <c r="C15" s="88"/>
    </row>
    <row r="16" spans="1:3" x14ac:dyDescent="0.2">
      <c r="A16" s="20" t="s">
        <v>135</v>
      </c>
      <c r="B16" s="88"/>
      <c r="C16" s="88"/>
    </row>
    <row r="17" spans="1:3" x14ac:dyDescent="0.2">
      <c r="A17" s="57" t="s">
        <v>233</v>
      </c>
      <c r="B17" s="135"/>
      <c r="C17" s="136"/>
    </row>
    <row r="18" spans="1:3" x14ac:dyDescent="0.2">
      <c r="A18" s="57" t="s">
        <v>234</v>
      </c>
      <c r="B18" s="135"/>
      <c r="C18" s="136"/>
    </row>
    <row r="19" spans="1:3" x14ac:dyDescent="0.2">
      <c r="A19" s="20"/>
      <c r="B19" s="88"/>
      <c r="C19" s="88"/>
    </row>
    <row r="20" spans="1:3" x14ac:dyDescent="0.2">
      <c r="A20" s="55" t="s">
        <v>136</v>
      </c>
      <c r="B20" s="135"/>
      <c r="C20" s="136"/>
    </row>
    <row r="21" spans="1:3" x14ac:dyDescent="0.2">
      <c r="A21" s="56"/>
      <c r="B21" s="88"/>
      <c r="C21" s="88"/>
    </row>
    <row r="22" spans="1:3" x14ac:dyDescent="0.2">
      <c r="A22" s="55" t="s">
        <v>137</v>
      </c>
      <c r="B22" s="135"/>
      <c r="C22" s="136"/>
    </row>
    <row r="23" spans="1:3" x14ac:dyDescent="0.2">
      <c r="A23" s="20"/>
      <c r="B23" s="88"/>
      <c r="C23" s="88"/>
    </row>
    <row r="24" spans="1:3" x14ac:dyDescent="0.2">
      <c r="A24" s="55" t="s">
        <v>138</v>
      </c>
      <c r="B24" s="101">
        <f>B7+B20+B22</f>
        <v>0</v>
      </c>
      <c r="C24" s="101">
        <f>C7+C20+C22</f>
        <v>0</v>
      </c>
    </row>
  </sheetData>
  <sheetProtection algorithmName="SHA-512" hashValue="Jwss9R0xTIQBnC8Uck8xMiuxhTb4F0DJMiZDf9spNtOgVvB2ibcw+RTijyST29G9utcre1KxEsd7qKKqwJUvPw==" saltValue="UQv2kuo3TZaXOW53+ZQSAw==" spinCount="100000" sheet="1" objects="1" scenarios="1" formatColumns="0" formatRows="0"/>
  <mergeCells count="2">
    <mergeCell ref="A1:C1"/>
    <mergeCell ref="A2:C2"/>
  </mergeCells>
  <printOptions horizontalCentered="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H28"/>
  <sheetViews>
    <sheetView zoomScaleNormal="100" zoomScaleSheetLayoutView="120" workbookViewId="0">
      <selection activeCell="B11" sqref="B11"/>
    </sheetView>
  </sheetViews>
  <sheetFormatPr defaultColWidth="0" defaultRowHeight="12.75" zeroHeight="1" x14ac:dyDescent="0.2"/>
  <cols>
    <col min="1" max="1" width="25.5703125" style="165" customWidth="1"/>
    <col min="2" max="8" width="12.42578125" style="1" customWidth="1"/>
    <col min="9" max="16384" width="9.140625" style="1" hidden="1"/>
  </cols>
  <sheetData>
    <row r="1" spans="1:8" x14ac:dyDescent="0.2">
      <c r="A1" s="192" t="s">
        <v>323</v>
      </c>
      <c r="B1" s="192"/>
      <c r="C1" s="192"/>
      <c r="D1" s="192"/>
      <c r="E1" s="192"/>
      <c r="F1" s="192"/>
      <c r="G1" s="192"/>
      <c r="H1" s="192"/>
    </row>
    <row r="2" spans="1:8" x14ac:dyDescent="0.2">
      <c r="A2" s="193" t="s">
        <v>139</v>
      </c>
      <c r="B2" s="193"/>
      <c r="C2" s="193"/>
      <c r="D2" s="193"/>
      <c r="E2" s="193"/>
      <c r="F2" s="193"/>
      <c r="G2" s="193"/>
      <c r="H2" s="193"/>
    </row>
    <row r="3" spans="1:8" x14ac:dyDescent="0.2">
      <c r="A3" s="5"/>
    </row>
    <row r="4" spans="1:8" x14ac:dyDescent="0.2">
      <c r="A4" s="192" t="str">
        <f>'I.2 Kerngegevens'!A2</f>
        <v>Financieel jaar ....</v>
      </c>
      <c r="B4" s="192"/>
      <c r="C4" s="192"/>
      <c r="D4" s="192"/>
      <c r="E4" s="192"/>
      <c r="F4" s="192"/>
      <c r="G4" s="192"/>
    </row>
    <row r="5" spans="1:8" x14ac:dyDescent="0.2">
      <c r="A5" s="3"/>
    </row>
    <row r="6" spans="1:8" x14ac:dyDescent="0.2">
      <c r="A6" s="1" t="s">
        <v>270</v>
      </c>
    </row>
    <row r="7" spans="1:8" x14ac:dyDescent="0.2">
      <c r="A7" s="3"/>
    </row>
    <row r="8" spans="1:8" ht="12.75" customHeight="1" x14ac:dyDescent="0.2">
      <c r="A8" s="196" t="s">
        <v>140</v>
      </c>
      <c r="B8" s="197"/>
      <c r="C8" s="197"/>
      <c r="D8" s="197"/>
      <c r="E8" s="197"/>
      <c r="F8" s="197"/>
      <c r="G8" s="197"/>
      <c r="H8" s="198"/>
    </row>
    <row r="9" spans="1:8" ht="38.25" x14ac:dyDescent="0.2">
      <c r="A9" s="12" t="s">
        <v>141</v>
      </c>
      <c r="B9" s="13" t="s">
        <v>61</v>
      </c>
      <c r="C9" s="13" t="s">
        <v>170</v>
      </c>
      <c r="D9" s="13" t="s">
        <v>63</v>
      </c>
      <c r="E9" s="13" t="s">
        <v>338</v>
      </c>
      <c r="F9" s="13" t="s">
        <v>294</v>
      </c>
      <c r="G9" s="13" t="s">
        <v>30</v>
      </c>
      <c r="H9" s="13" t="s">
        <v>307</v>
      </c>
    </row>
    <row r="10" spans="1:8" x14ac:dyDescent="0.2">
      <c r="A10" s="36"/>
      <c r="B10" s="36"/>
      <c r="C10" s="36"/>
      <c r="D10" s="36"/>
      <c r="E10" s="36"/>
      <c r="F10" s="36"/>
      <c r="G10" s="36"/>
      <c r="H10" s="36"/>
    </row>
    <row r="11" spans="1:8" x14ac:dyDescent="0.2">
      <c r="A11" s="58" t="s">
        <v>225</v>
      </c>
      <c r="B11" s="156"/>
      <c r="C11" s="156"/>
      <c r="D11" s="156"/>
      <c r="E11" s="156"/>
      <c r="F11" s="156"/>
      <c r="G11" s="123">
        <f>SUM(B11:F11)</f>
        <v>0</v>
      </c>
      <c r="H11" s="157"/>
    </row>
    <row r="12" spans="1:8" x14ac:dyDescent="0.2">
      <c r="A12" s="59" t="s">
        <v>142</v>
      </c>
      <c r="B12" s="156"/>
      <c r="C12" s="156"/>
      <c r="D12" s="156"/>
      <c r="E12" s="156"/>
      <c r="F12" s="156"/>
      <c r="G12" s="123">
        <f t="shared" ref="G12:G14" si="0">SUM(B12:F12)</f>
        <v>0</v>
      </c>
      <c r="H12" s="157"/>
    </row>
    <row r="13" spans="1:8" ht="17.25" customHeight="1" x14ac:dyDescent="0.2">
      <c r="A13" s="59" t="s">
        <v>143</v>
      </c>
      <c r="B13" s="156"/>
      <c r="C13" s="156"/>
      <c r="D13" s="156"/>
      <c r="E13" s="156"/>
      <c r="F13" s="156"/>
      <c r="G13" s="123">
        <f t="shared" si="0"/>
        <v>0</v>
      </c>
      <c r="H13" s="157"/>
    </row>
    <row r="14" spans="1:8" x14ac:dyDescent="0.2">
      <c r="A14" s="59" t="s">
        <v>144</v>
      </c>
      <c r="B14" s="156"/>
      <c r="C14" s="156"/>
      <c r="D14" s="156"/>
      <c r="E14" s="156"/>
      <c r="F14" s="156"/>
      <c r="G14" s="123">
        <f t="shared" si="0"/>
        <v>0</v>
      </c>
      <c r="H14" s="157"/>
    </row>
    <row r="15" spans="1:8" x14ac:dyDescent="0.2">
      <c r="A15" s="60" t="s">
        <v>145</v>
      </c>
      <c r="B15" s="123">
        <f>B11+B12-B13+B14</f>
        <v>0</v>
      </c>
      <c r="C15" s="123">
        <f t="shared" ref="C15:H15" si="1">C11+C12-C13+C14</f>
        <v>0</v>
      </c>
      <c r="D15" s="123">
        <f t="shared" si="1"/>
        <v>0</v>
      </c>
      <c r="E15" s="123">
        <f t="shared" si="1"/>
        <v>0</v>
      </c>
      <c r="F15" s="123">
        <f t="shared" si="1"/>
        <v>0</v>
      </c>
      <c r="G15" s="123">
        <f t="shared" si="1"/>
        <v>0</v>
      </c>
      <c r="H15" s="123">
        <f t="shared" si="1"/>
        <v>0</v>
      </c>
    </row>
    <row r="16" spans="1:8" x14ac:dyDescent="0.2">
      <c r="A16" s="3"/>
    </row>
    <row r="17" spans="1:8" x14ac:dyDescent="0.2">
      <c r="A17" s="3" t="s">
        <v>272</v>
      </c>
    </row>
    <row r="18" spans="1:8" x14ac:dyDescent="0.2">
      <c r="A18" s="61"/>
      <c r="B18" s="10"/>
      <c r="C18" s="10"/>
      <c r="D18" s="10"/>
      <c r="E18" s="10"/>
      <c r="F18" s="10"/>
      <c r="G18" s="10"/>
      <c r="H18" s="10"/>
    </row>
    <row r="19" spans="1:8" ht="38.25" x14ac:dyDescent="0.2">
      <c r="A19" s="12" t="s">
        <v>146</v>
      </c>
      <c r="B19" s="13" t="s">
        <v>147</v>
      </c>
      <c r="C19" s="13" t="s">
        <v>273</v>
      </c>
      <c r="D19" s="13" t="s">
        <v>226</v>
      </c>
      <c r="E19" s="13" t="s">
        <v>227</v>
      </c>
      <c r="F19" s="13" t="s">
        <v>19</v>
      </c>
      <c r="G19" s="13" t="s">
        <v>30</v>
      </c>
      <c r="H19" s="13" t="s">
        <v>307</v>
      </c>
    </row>
    <row r="20" spans="1:8" x14ac:dyDescent="0.2">
      <c r="A20" s="36"/>
      <c r="B20" s="36"/>
      <c r="C20" s="36"/>
      <c r="D20" s="36"/>
      <c r="E20" s="36"/>
      <c r="F20" s="36"/>
      <c r="G20" s="36"/>
      <c r="H20" s="36"/>
    </row>
    <row r="21" spans="1:8" x14ac:dyDescent="0.2">
      <c r="A21" s="59" t="s">
        <v>148</v>
      </c>
      <c r="B21" s="156"/>
      <c r="C21" s="156"/>
      <c r="D21" s="156"/>
      <c r="E21" s="156"/>
      <c r="F21" s="156"/>
      <c r="G21" s="123">
        <f>SUM(B21:F21)</f>
        <v>0</v>
      </c>
      <c r="H21" s="157"/>
    </row>
    <row r="22" spans="1:8" x14ac:dyDescent="0.2">
      <c r="A22" s="59" t="s">
        <v>149</v>
      </c>
      <c r="B22" s="156"/>
      <c r="C22" s="156"/>
      <c r="D22" s="156"/>
      <c r="E22" s="156"/>
      <c r="F22" s="156"/>
      <c r="G22" s="123">
        <f t="shared" ref="G22:G24" si="2">SUM(B22:F22)</f>
        <v>0</v>
      </c>
      <c r="H22" s="157"/>
    </row>
    <row r="23" spans="1:8" x14ac:dyDescent="0.2">
      <c r="A23" s="59" t="s">
        <v>150</v>
      </c>
      <c r="B23" s="156"/>
      <c r="C23" s="156"/>
      <c r="D23" s="156"/>
      <c r="E23" s="156"/>
      <c r="F23" s="156"/>
      <c r="G23" s="123">
        <f t="shared" si="2"/>
        <v>0</v>
      </c>
      <c r="H23" s="157"/>
    </row>
    <row r="24" spans="1:8" x14ac:dyDescent="0.2">
      <c r="A24" s="59" t="s">
        <v>19</v>
      </c>
      <c r="B24" s="156"/>
      <c r="C24" s="156"/>
      <c r="D24" s="156"/>
      <c r="E24" s="156"/>
      <c r="F24" s="156"/>
      <c r="G24" s="123">
        <f t="shared" si="2"/>
        <v>0</v>
      </c>
      <c r="H24" s="157"/>
    </row>
    <row r="25" spans="1:8" x14ac:dyDescent="0.2">
      <c r="A25" s="60" t="s">
        <v>20</v>
      </c>
      <c r="B25" s="123">
        <f>SUM(B21:B24)</f>
        <v>0</v>
      </c>
      <c r="C25" s="123">
        <f t="shared" ref="C25:H25" si="3">SUM(C21:C24)</f>
        <v>0</v>
      </c>
      <c r="D25" s="123">
        <f t="shared" si="3"/>
        <v>0</v>
      </c>
      <c r="E25" s="123">
        <f t="shared" si="3"/>
        <v>0</v>
      </c>
      <c r="F25" s="123">
        <f t="shared" si="3"/>
        <v>0</v>
      </c>
      <c r="G25" s="123">
        <f t="shared" si="3"/>
        <v>0</v>
      </c>
      <c r="H25" s="123">
        <f t="shared" si="3"/>
        <v>0</v>
      </c>
    </row>
    <row r="26" spans="1:8" x14ac:dyDescent="0.2"/>
    <row r="27" spans="1:8" x14ac:dyDescent="0.2"/>
    <row r="28" spans="1:8" x14ac:dyDescent="0.2">
      <c r="A28" s="199" t="s">
        <v>271</v>
      </c>
      <c r="B28" s="199"/>
      <c r="C28" s="199"/>
      <c r="D28" s="199"/>
      <c r="E28" s="199"/>
      <c r="F28" s="199"/>
      <c r="G28" s="199"/>
      <c r="H28" s="199"/>
    </row>
  </sheetData>
  <sheetProtection algorithmName="SHA-512" hashValue="UH+yde4PEBBROGzGVSzjrZYxuLGdF9dOfjuB7sQEpbKeWtHTj+XsvzqieGouIs+S3hzINYAtGw0/MDOrdYI6qA==" saltValue="T6f86ZugyTd5X3nGk9uRAw==" spinCount="100000" sheet="1" objects="1" scenarios="1" formatColumns="0" formatRows="0"/>
  <mergeCells count="5">
    <mergeCell ref="A4:G4"/>
    <mergeCell ref="A8:H8"/>
    <mergeCell ref="A1:H1"/>
    <mergeCell ref="A2:H2"/>
    <mergeCell ref="A28:H28"/>
  </mergeCells>
  <printOptions horizontalCentered="1"/>
  <pageMargins left="0.7" right="0.7" top="0.75" bottom="0.75" header="0.3" footer="0.3"/>
  <pageSetup scale="8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H36"/>
  <sheetViews>
    <sheetView zoomScaleNormal="100" zoomScaleSheetLayoutView="124" workbookViewId="0">
      <selection activeCell="B10" sqref="B10"/>
    </sheetView>
  </sheetViews>
  <sheetFormatPr defaultColWidth="0" defaultRowHeight="12.75" zeroHeight="1" x14ac:dyDescent="0.2"/>
  <cols>
    <col min="1" max="1" width="29.28515625" style="1" customWidth="1"/>
    <col min="2" max="7" width="12.42578125" style="1" customWidth="1"/>
    <col min="8" max="8" width="11.7109375" style="1" customWidth="1"/>
    <col min="9" max="16384" width="9.140625" style="1" hidden="1"/>
  </cols>
  <sheetData>
    <row r="1" spans="1:7" x14ac:dyDescent="0.2">
      <c r="A1" s="192" t="s">
        <v>324</v>
      </c>
      <c r="B1" s="192"/>
      <c r="C1" s="192"/>
      <c r="D1" s="192"/>
      <c r="E1" s="192"/>
      <c r="F1" s="192"/>
      <c r="G1" s="192"/>
    </row>
    <row r="2" spans="1:7" x14ac:dyDescent="0.2">
      <c r="A2" s="193" t="s">
        <v>274</v>
      </c>
      <c r="B2" s="193"/>
      <c r="C2" s="193"/>
      <c r="D2" s="193"/>
      <c r="E2" s="193"/>
      <c r="F2" s="193"/>
      <c r="G2" s="193"/>
    </row>
    <row r="3" spans="1:7" x14ac:dyDescent="0.2">
      <c r="A3" s="5"/>
    </row>
    <row r="4" spans="1:7" x14ac:dyDescent="0.2">
      <c r="A4" s="192" t="str">
        <f>'I.2 Kerngegevens'!A2</f>
        <v>Financieel jaar ....</v>
      </c>
      <c r="B4" s="192"/>
      <c r="C4" s="192"/>
      <c r="D4" s="192"/>
      <c r="E4" s="192"/>
      <c r="F4" s="192"/>
      <c r="G4" s="192"/>
    </row>
    <row r="5" spans="1:7" x14ac:dyDescent="0.2">
      <c r="A5" s="3"/>
    </row>
    <row r="6" spans="1:7" x14ac:dyDescent="0.2">
      <c r="A6" s="1" t="s">
        <v>339</v>
      </c>
    </row>
    <row r="7" spans="1:7" x14ac:dyDescent="0.2">
      <c r="A7" s="8"/>
      <c r="B7" s="8"/>
      <c r="C7" s="8"/>
      <c r="D7" s="8"/>
      <c r="E7" s="8"/>
      <c r="F7" s="8"/>
    </row>
    <row r="8" spans="1:7" ht="12.75" customHeight="1" x14ac:dyDescent="0.2">
      <c r="A8" s="196" t="s">
        <v>151</v>
      </c>
      <c r="B8" s="197"/>
      <c r="C8" s="197"/>
      <c r="D8" s="197"/>
      <c r="E8" s="197"/>
      <c r="F8" s="197"/>
      <c r="G8" s="198"/>
    </row>
    <row r="9" spans="1:7" ht="38.25" x14ac:dyDescent="0.2">
      <c r="A9" s="13" t="s">
        <v>152</v>
      </c>
      <c r="B9" s="13" t="s">
        <v>153</v>
      </c>
      <c r="C9" s="13" t="s">
        <v>228</v>
      </c>
      <c r="D9" s="13" t="s">
        <v>67</v>
      </c>
      <c r="E9" s="13" t="s">
        <v>295</v>
      </c>
      <c r="F9" s="13" t="s">
        <v>30</v>
      </c>
      <c r="G9" s="13" t="s">
        <v>307</v>
      </c>
    </row>
    <row r="10" spans="1:7" x14ac:dyDescent="0.2">
      <c r="A10" s="62" t="s">
        <v>154</v>
      </c>
      <c r="B10" s="158"/>
      <c r="C10" s="158"/>
      <c r="D10" s="158"/>
      <c r="E10" s="158"/>
      <c r="F10" s="126">
        <f>SUM(B10:E10)</f>
        <v>0</v>
      </c>
      <c r="G10" s="159"/>
    </row>
    <row r="11" spans="1:7" x14ac:dyDescent="0.2">
      <c r="A11" s="59" t="s">
        <v>155</v>
      </c>
      <c r="B11" s="158"/>
      <c r="C11" s="158"/>
      <c r="D11" s="158"/>
      <c r="E11" s="158"/>
      <c r="F11" s="126">
        <f>SUM(B11:E11)</f>
        <v>0</v>
      </c>
      <c r="G11" s="159"/>
    </row>
    <row r="12" spans="1:7" x14ac:dyDescent="0.2">
      <c r="A12" s="59" t="s">
        <v>156</v>
      </c>
      <c r="B12" s="158"/>
      <c r="C12" s="158"/>
      <c r="D12" s="158"/>
      <c r="E12" s="158"/>
      <c r="F12" s="126">
        <f t="shared" ref="F12:F13" si="0">SUM(B12:E12)</f>
        <v>0</v>
      </c>
      <c r="G12" s="159"/>
    </row>
    <row r="13" spans="1:7" x14ac:dyDescent="0.2">
      <c r="A13" s="59" t="s">
        <v>144</v>
      </c>
      <c r="B13" s="158"/>
      <c r="C13" s="158"/>
      <c r="D13" s="158"/>
      <c r="E13" s="158"/>
      <c r="F13" s="126">
        <f t="shared" si="0"/>
        <v>0</v>
      </c>
      <c r="G13" s="159"/>
    </row>
    <row r="14" spans="1:7" s="84" customFormat="1" x14ac:dyDescent="0.2">
      <c r="A14" s="64" t="s">
        <v>145</v>
      </c>
      <c r="B14" s="125">
        <f>B10+B11-B12+B13</f>
        <v>0</v>
      </c>
      <c r="C14" s="125">
        <f t="shared" ref="C14:G14" si="1">C10+C11-C12+C13</f>
        <v>0</v>
      </c>
      <c r="D14" s="125">
        <f t="shared" si="1"/>
        <v>0</v>
      </c>
      <c r="E14" s="125">
        <f t="shared" si="1"/>
        <v>0</v>
      </c>
      <c r="F14" s="125">
        <f t="shared" si="1"/>
        <v>0</v>
      </c>
      <c r="G14" s="125">
        <f t="shared" si="1"/>
        <v>0</v>
      </c>
    </row>
    <row r="15" spans="1:7" x14ac:dyDescent="0.2">
      <c r="A15" s="59"/>
      <c r="B15" s="59"/>
      <c r="C15" s="59"/>
      <c r="D15" s="59"/>
      <c r="E15" s="59"/>
      <c r="F15" s="59"/>
      <c r="G15" s="63"/>
    </row>
    <row r="16" spans="1:7" ht="25.5" x14ac:dyDescent="0.2">
      <c r="A16" s="58" t="s">
        <v>157</v>
      </c>
      <c r="B16" s="160"/>
      <c r="C16" s="160"/>
      <c r="D16" s="160"/>
      <c r="E16" s="160"/>
      <c r="F16" s="160"/>
      <c r="G16" s="161"/>
    </row>
    <row r="17" spans="1:8" x14ac:dyDescent="0.2">
      <c r="A17" s="31"/>
      <c r="B17" s="31"/>
      <c r="C17" s="31"/>
      <c r="D17" s="31"/>
      <c r="E17" s="31"/>
      <c r="F17" s="31"/>
      <c r="G17" s="65"/>
    </row>
    <row r="18" spans="1:8" x14ac:dyDescent="0.2">
      <c r="A18" s="3"/>
    </row>
    <row r="19" spans="1:8" x14ac:dyDescent="0.2">
      <c r="A19" s="3"/>
    </row>
    <row r="20" spans="1:8" x14ac:dyDescent="0.2">
      <c r="A20" s="3"/>
    </row>
    <row r="21" spans="1:8" x14ac:dyDescent="0.2">
      <c r="A21" s="3" t="s">
        <v>275</v>
      </c>
    </row>
    <row r="22" spans="1:8" x14ac:dyDescent="0.2">
      <c r="A22" s="4"/>
      <c r="C22" s="10"/>
    </row>
    <row r="23" spans="1:8" ht="38.25" x14ac:dyDescent="0.2">
      <c r="A23" s="169" t="s">
        <v>158</v>
      </c>
      <c r="B23" s="13" t="s">
        <v>147</v>
      </c>
      <c r="C23" s="13" t="s">
        <v>273</v>
      </c>
      <c r="D23" s="13" t="s">
        <v>226</v>
      </c>
      <c r="E23" s="13" t="s">
        <v>227</v>
      </c>
      <c r="F23" s="13" t="s">
        <v>19</v>
      </c>
      <c r="G23" s="13" t="s">
        <v>30</v>
      </c>
      <c r="H23" s="13" t="s">
        <v>307</v>
      </c>
    </row>
    <row r="24" spans="1:8" x14ac:dyDescent="0.2">
      <c r="A24" s="36" t="s">
        <v>159</v>
      </c>
      <c r="B24" s="135"/>
      <c r="C24" s="135"/>
      <c r="D24" s="135"/>
      <c r="E24" s="135"/>
      <c r="F24" s="135"/>
      <c r="G24" s="124">
        <f>SUM(B24:F24)</f>
        <v>0</v>
      </c>
      <c r="H24" s="159"/>
    </row>
    <row r="25" spans="1:8" x14ac:dyDescent="0.2">
      <c r="A25" s="59" t="s">
        <v>160</v>
      </c>
      <c r="B25" s="135"/>
      <c r="C25" s="135"/>
      <c r="D25" s="135"/>
      <c r="E25" s="135"/>
      <c r="F25" s="135"/>
      <c r="G25" s="124">
        <f>SUM(B25:F25)</f>
        <v>0</v>
      </c>
      <c r="H25" s="159"/>
    </row>
    <row r="26" spans="1:8" x14ac:dyDescent="0.2">
      <c r="A26" s="59" t="s">
        <v>161</v>
      </c>
      <c r="B26" s="135"/>
      <c r="C26" s="135"/>
      <c r="D26" s="135"/>
      <c r="E26" s="135"/>
      <c r="F26" s="135"/>
      <c r="G26" s="124">
        <f t="shared" ref="G26:G32" si="2">SUM(B26:F26)</f>
        <v>0</v>
      </c>
      <c r="H26" s="159"/>
    </row>
    <row r="27" spans="1:8" ht="12.75" customHeight="1" x14ac:dyDescent="0.2">
      <c r="A27" s="66" t="s">
        <v>162</v>
      </c>
      <c r="B27" s="135"/>
      <c r="C27" s="135"/>
      <c r="D27" s="135"/>
      <c r="E27" s="135"/>
      <c r="F27" s="135"/>
      <c r="G27" s="124">
        <f t="shared" si="2"/>
        <v>0</v>
      </c>
      <c r="H27" s="159"/>
    </row>
    <row r="28" spans="1:8" ht="12.75" customHeight="1" x14ac:dyDescent="0.2">
      <c r="A28" s="59" t="s">
        <v>163</v>
      </c>
      <c r="B28" s="135"/>
      <c r="C28" s="135"/>
      <c r="D28" s="135"/>
      <c r="E28" s="135"/>
      <c r="F28" s="135"/>
      <c r="G28" s="124">
        <f t="shared" si="2"/>
        <v>0</v>
      </c>
      <c r="H28" s="159"/>
    </row>
    <row r="29" spans="1:8" ht="12.75" customHeight="1" x14ac:dyDescent="0.2">
      <c r="A29" s="59" t="s">
        <v>164</v>
      </c>
      <c r="B29" s="135"/>
      <c r="C29" s="135"/>
      <c r="D29" s="135"/>
      <c r="E29" s="135"/>
      <c r="F29" s="135"/>
      <c r="G29" s="124">
        <f t="shared" si="2"/>
        <v>0</v>
      </c>
      <c r="H29" s="159"/>
    </row>
    <row r="30" spans="1:8" x14ac:dyDescent="0.2">
      <c r="A30" s="59" t="s">
        <v>165</v>
      </c>
      <c r="B30" s="135"/>
      <c r="C30" s="135"/>
      <c r="D30" s="135"/>
      <c r="E30" s="135"/>
      <c r="F30" s="135"/>
      <c r="G30" s="124">
        <f t="shared" si="2"/>
        <v>0</v>
      </c>
      <c r="H30" s="159"/>
    </row>
    <row r="31" spans="1:8" ht="12.75" customHeight="1" x14ac:dyDescent="0.2">
      <c r="A31" s="59" t="s">
        <v>166</v>
      </c>
      <c r="B31" s="135"/>
      <c r="C31" s="135"/>
      <c r="D31" s="135"/>
      <c r="E31" s="135"/>
      <c r="F31" s="135"/>
      <c r="G31" s="124">
        <f t="shared" si="2"/>
        <v>0</v>
      </c>
      <c r="H31" s="159"/>
    </row>
    <row r="32" spans="1:8" x14ac:dyDescent="0.2">
      <c r="A32" s="59" t="s">
        <v>167</v>
      </c>
      <c r="B32" s="135"/>
      <c r="C32" s="135"/>
      <c r="D32" s="135"/>
      <c r="E32" s="135"/>
      <c r="F32" s="135"/>
      <c r="G32" s="124">
        <f t="shared" si="2"/>
        <v>0</v>
      </c>
      <c r="H32" s="159"/>
    </row>
    <row r="33" spans="1:8" s="84" customFormat="1" x14ac:dyDescent="0.2">
      <c r="A33" s="67" t="s">
        <v>20</v>
      </c>
      <c r="B33" s="124">
        <f>SUM(B24:B32)</f>
        <v>0</v>
      </c>
      <c r="C33" s="124">
        <f t="shared" ref="C33:H33" si="3">SUM(C24:C32)</f>
        <v>0</v>
      </c>
      <c r="D33" s="124">
        <f t="shared" si="3"/>
        <v>0</v>
      </c>
      <c r="E33" s="124">
        <f t="shared" si="3"/>
        <v>0</v>
      </c>
      <c r="F33" s="124">
        <f t="shared" si="3"/>
        <v>0</v>
      </c>
      <c r="G33" s="124">
        <f t="shared" si="3"/>
        <v>0</v>
      </c>
      <c r="H33" s="124">
        <f t="shared" si="3"/>
        <v>0</v>
      </c>
    </row>
    <row r="34" spans="1:8" x14ac:dyDescent="0.2">
      <c r="G34" s="84"/>
    </row>
    <row r="35" spans="1:8" x14ac:dyDescent="0.2"/>
    <row r="36" spans="1:8" x14ac:dyDescent="0.2">
      <c r="A36" s="1" t="s">
        <v>340</v>
      </c>
    </row>
  </sheetData>
  <sheetProtection algorithmName="SHA-512" hashValue="dM4Doai28wMN7uP2v6YE0YmdzkuSu6yLvrmy910eLufXuPome0lPhgq9wCiFKnxeos0tDef8Oxr5Y1jbdOSytg==" saltValue="jVpp+btm9l4W1yeGEj/AaA==" spinCount="100000" sheet="1" objects="1" scenarios="1" formatColumns="0" formatRows="0"/>
  <mergeCells count="4">
    <mergeCell ref="A1:G1"/>
    <mergeCell ref="A2:G2"/>
    <mergeCell ref="A4:G4"/>
    <mergeCell ref="A8:G8"/>
  </mergeCells>
  <printOptions horizontalCentered="1"/>
  <pageMargins left="0.7" right="0.7" top="0.75" bottom="0.75" header="0.3" footer="0.3"/>
  <pageSetup scale="7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1:F23"/>
  <sheetViews>
    <sheetView zoomScaleNormal="100" zoomScaleSheetLayoutView="106" workbookViewId="0">
      <selection activeCell="C11" sqref="C11"/>
    </sheetView>
  </sheetViews>
  <sheetFormatPr defaultColWidth="0" defaultRowHeight="12.75" zeroHeight="1" x14ac:dyDescent="0.2"/>
  <cols>
    <col min="1" max="1" width="6.85546875" style="1" customWidth="1"/>
    <col min="2" max="2" width="35.42578125" style="1" customWidth="1"/>
    <col min="3" max="3" width="12.42578125" style="1" customWidth="1"/>
    <col min="4" max="4" width="14" style="1" customWidth="1"/>
    <col min="5" max="5" width="17.85546875" style="1" bestFit="1" customWidth="1"/>
    <col min="6" max="6" width="12.42578125" style="1" customWidth="1"/>
    <col min="7" max="16384" width="9.140625" style="1" hidden="1"/>
  </cols>
  <sheetData>
    <row r="1" spans="1:6" x14ac:dyDescent="0.2">
      <c r="A1" s="192" t="s">
        <v>325</v>
      </c>
      <c r="B1" s="192"/>
      <c r="C1" s="192"/>
      <c r="D1" s="192"/>
      <c r="E1" s="192"/>
      <c r="F1" s="192"/>
    </row>
    <row r="2" spans="1:6" x14ac:dyDescent="0.2">
      <c r="A2" s="164"/>
    </row>
    <row r="3" spans="1:6" x14ac:dyDescent="0.2">
      <c r="A3" s="192" t="str">
        <f>'I.2 Kerngegevens'!A2</f>
        <v>Financieel jaar ....</v>
      </c>
      <c r="B3" s="192"/>
      <c r="C3" s="192"/>
      <c r="D3" s="192"/>
      <c r="E3" s="192"/>
      <c r="F3" s="192"/>
    </row>
    <row r="4" spans="1:6" x14ac:dyDescent="0.2">
      <c r="A4" s="2"/>
    </row>
    <row r="5" spans="1:6" ht="15" customHeight="1" x14ac:dyDescent="0.2">
      <c r="A5" s="203"/>
      <c r="B5" s="206"/>
      <c r="C5" s="200" t="s">
        <v>290</v>
      </c>
      <c r="D5" s="201"/>
      <c r="E5" s="73" t="s">
        <v>291</v>
      </c>
      <c r="F5" s="75" t="s">
        <v>68</v>
      </c>
    </row>
    <row r="6" spans="1:6" ht="15" customHeight="1" x14ac:dyDescent="0.2">
      <c r="A6" s="204"/>
      <c r="B6" s="207"/>
      <c r="C6" s="202" t="s">
        <v>246</v>
      </c>
      <c r="D6" s="202"/>
      <c r="E6" s="74" t="s">
        <v>246</v>
      </c>
      <c r="F6" s="76" t="s">
        <v>246</v>
      </c>
    </row>
    <row r="7" spans="1:6" ht="15.75" customHeight="1" x14ac:dyDescent="0.2">
      <c r="A7" s="205"/>
      <c r="B7" s="208"/>
      <c r="C7" s="77" t="s">
        <v>229</v>
      </c>
      <c r="D7" s="77" t="s">
        <v>230</v>
      </c>
      <c r="E7" s="104"/>
      <c r="F7" s="105"/>
    </row>
    <row r="8" spans="1:6" x14ac:dyDescent="0.2">
      <c r="A8" s="68"/>
      <c r="B8" s="53"/>
      <c r="C8" s="56"/>
      <c r="D8" s="56"/>
      <c r="E8" s="56"/>
      <c r="F8" s="69"/>
    </row>
    <row r="9" spans="1:6" x14ac:dyDescent="0.2">
      <c r="A9" s="54">
        <v>1</v>
      </c>
      <c r="B9" s="56" t="s">
        <v>168</v>
      </c>
      <c r="C9" s="53"/>
      <c r="D9" s="53"/>
      <c r="E9" s="53"/>
      <c r="F9" s="70"/>
    </row>
    <row r="10" spans="1:6" x14ac:dyDescent="0.2">
      <c r="A10" s="52"/>
      <c r="B10" s="71" t="s">
        <v>169</v>
      </c>
      <c r="C10" s="53"/>
      <c r="D10" s="53"/>
      <c r="E10" s="53"/>
      <c r="F10" s="90"/>
    </row>
    <row r="11" spans="1:6" x14ac:dyDescent="0.2">
      <c r="A11" s="52">
        <v>1.1000000000000001</v>
      </c>
      <c r="B11" s="53" t="s">
        <v>61</v>
      </c>
      <c r="C11" s="156"/>
      <c r="D11" s="156"/>
      <c r="E11" s="156"/>
      <c r="F11" s="120">
        <f t="shared" ref="F11:F23" si="0">SUM(C11:E11)</f>
        <v>0</v>
      </c>
    </row>
    <row r="12" spans="1:6" x14ac:dyDescent="0.2">
      <c r="A12" s="52">
        <v>1.2</v>
      </c>
      <c r="B12" s="53" t="s">
        <v>170</v>
      </c>
      <c r="C12" s="156"/>
      <c r="D12" s="156"/>
      <c r="E12" s="156"/>
      <c r="F12" s="120">
        <f t="shared" si="0"/>
        <v>0</v>
      </c>
    </row>
    <row r="13" spans="1:6" x14ac:dyDescent="0.2">
      <c r="A13" s="52">
        <v>1.3</v>
      </c>
      <c r="B13" s="53" t="s">
        <v>63</v>
      </c>
      <c r="C13" s="156"/>
      <c r="D13" s="156"/>
      <c r="E13" s="156"/>
      <c r="F13" s="120">
        <f t="shared" si="0"/>
        <v>0</v>
      </c>
    </row>
    <row r="14" spans="1:6" x14ac:dyDescent="0.2">
      <c r="A14" s="52">
        <v>1.4</v>
      </c>
      <c r="B14" s="53" t="s">
        <v>64</v>
      </c>
      <c r="C14" s="156"/>
      <c r="D14" s="156"/>
      <c r="E14" s="156"/>
      <c r="F14" s="120">
        <f t="shared" si="0"/>
        <v>0</v>
      </c>
    </row>
    <row r="15" spans="1:6" x14ac:dyDescent="0.2">
      <c r="A15" s="52">
        <v>1.5</v>
      </c>
      <c r="B15" s="53" t="s">
        <v>284</v>
      </c>
      <c r="C15" s="156"/>
      <c r="D15" s="156"/>
      <c r="E15" s="156"/>
      <c r="F15" s="120">
        <f t="shared" si="0"/>
        <v>0</v>
      </c>
    </row>
    <row r="16" spans="1:6" x14ac:dyDescent="0.2">
      <c r="A16" s="52"/>
      <c r="B16" s="53"/>
      <c r="C16" s="121"/>
      <c r="D16" s="121"/>
      <c r="E16" s="121"/>
      <c r="F16" s="121"/>
    </row>
    <row r="17" spans="1:6" x14ac:dyDescent="0.2">
      <c r="A17" s="52"/>
      <c r="B17" s="71" t="s">
        <v>26</v>
      </c>
      <c r="C17" s="121"/>
      <c r="D17" s="121"/>
      <c r="E17" s="121"/>
      <c r="F17" s="122"/>
    </row>
    <row r="18" spans="1:6" x14ac:dyDescent="0.2">
      <c r="A18" s="52">
        <v>1.6</v>
      </c>
      <c r="B18" s="53" t="s">
        <v>153</v>
      </c>
      <c r="C18" s="156"/>
      <c r="D18" s="156"/>
      <c r="E18" s="156"/>
      <c r="F18" s="120">
        <f t="shared" si="0"/>
        <v>0</v>
      </c>
    </row>
    <row r="19" spans="1:6" x14ac:dyDescent="0.2">
      <c r="A19" s="52">
        <v>1.7</v>
      </c>
      <c r="B19" s="53" t="s">
        <v>66</v>
      </c>
      <c r="C19" s="156"/>
      <c r="D19" s="156"/>
      <c r="E19" s="156"/>
      <c r="F19" s="120">
        <f t="shared" si="0"/>
        <v>0</v>
      </c>
    </row>
    <row r="20" spans="1:6" x14ac:dyDescent="0.2">
      <c r="A20" s="52">
        <v>1.8</v>
      </c>
      <c r="B20" s="53" t="s">
        <v>67</v>
      </c>
      <c r="C20" s="156"/>
      <c r="D20" s="156"/>
      <c r="E20" s="156"/>
      <c r="F20" s="120">
        <f t="shared" si="0"/>
        <v>0</v>
      </c>
    </row>
    <row r="21" spans="1:6" x14ac:dyDescent="0.2">
      <c r="A21" s="52">
        <v>1.9</v>
      </c>
      <c r="B21" s="53" t="s">
        <v>295</v>
      </c>
      <c r="C21" s="156"/>
      <c r="D21" s="156"/>
      <c r="E21" s="156"/>
      <c r="F21" s="120">
        <f t="shared" si="0"/>
        <v>0</v>
      </c>
    </row>
    <row r="22" spans="1:6" x14ac:dyDescent="0.2">
      <c r="A22" s="50"/>
      <c r="B22" s="53"/>
      <c r="C22" s="121"/>
      <c r="D22" s="121"/>
      <c r="E22" s="121"/>
      <c r="F22" s="121"/>
    </row>
    <row r="23" spans="1:6" x14ac:dyDescent="0.2">
      <c r="A23" s="55"/>
      <c r="B23" s="55" t="s">
        <v>68</v>
      </c>
      <c r="C23" s="123">
        <f>SUM(C11:C15)+SUM(C18:C21)</f>
        <v>0</v>
      </c>
      <c r="D23" s="123">
        <f t="shared" ref="D23:E23" si="1">SUM(D11:D15)+SUM(D18:D21)</f>
        <v>0</v>
      </c>
      <c r="E23" s="123">
        <f t="shared" si="1"/>
        <v>0</v>
      </c>
      <c r="F23" s="123">
        <f t="shared" si="0"/>
        <v>0</v>
      </c>
    </row>
  </sheetData>
  <sheetProtection algorithmName="SHA-512" hashValue="sqJ9fGq1MHZJHN47E56gfqOjbVAY9X4FGAK6OpowEma9aRQAVQp60dmmV9dZmRY/HCGsWpiwhqbXHiJdzOqUBQ==" saltValue="cVsiYf056C4p0ZbW3W9LJA==" spinCount="100000" sheet="1" objects="1" scenarios="1" formatColumns="0" formatRows="0"/>
  <mergeCells count="6">
    <mergeCell ref="C5:D5"/>
    <mergeCell ref="C6:D6"/>
    <mergeCell ref="A1:F1"/>
    <mergeCell ref="A3:F3"/>
    <mergeCell ref="A5:A7"/>
    <mergeCell ref="B5:B7"/>
  </mergeCells>
  <printOptions horizontalCentered="1"/>
  <pageMargins left="0.7" right="0.7" top="0.75" bottom="0.75" header="0.3" footer="0.3"/>
  <pageSetup scale="91"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1:C28"/>
  <sheetViews>
    <sheetView zoomScaleNormal="100" workbookViewId="0">
      <selection activeCell="C16" sqref="C16"/>
    </sheetView>
  </sheetViews>
  <sheetFormatPr defaultColWidth="0" defaultRowHeight="12.75" zeroHeight="1" x14ac:dyDescent="0.2"/>
  <cols>
    <col min="1" max="1" width="4.42578125" style="1" customWidth="1"/>
    <col min="2" max="2" width="43.140625" style="1" bestFit="1" customWidth="1"/>
    <col min="3" max="3" width="26.7109375" style="1" customWidth="1"/>
    <col min="4" max="16384" width="9.140625" style="1" hidden="1"/>
  </cols>
  <sheetData>
    <row r="1" spans="1:3" x14ac:dyDescent="0.2">
      <c r="A1" s="192" t="s">
        <v>326</v>
      </c>
      <c r="B1" s="192"/>
      <c r="C1" s="192"/>
    </row>
    <row r="2" spans="1:3" x14ac:dyDescent="0.2">
      <c r="A2" s="164"/>
    </row>
    <row r="3" spans="1:3" x14ac:dyDescent="0.2">
      <c r="A3" s="192" t="str">
        <f>'I.2 Kerngegevens'!A2</f>
        <v>Financieel jaar ....</v>
      </c>
      <c r="B3" s="192"/>
      <c r="C3" s="192"/>
    </row>
    <row r="4" spans="1:3" x14ac:dyDescent="0.2">
      <c r="A4" s="3"/>
    </row>
    <row r="5" spans="1:3" x14ac:dyDescent="0.2">
      <c r="A5" s="213" t="s">
        <v>277</v>
      </c>
      <c r="B5" s="213"/>
      <c r="C5" s="213"/>
    </row>
    <row r="6" spans="1:3" x14ac:dyDescent="0.2">
      <c r="A6" s="4"/>
    </row>
    <row r="7" spans="1:3" x14ac:dyDescent="0.2">
      <c r="A7" s="214" t="s">
        <v>171</v>
      </c>
      <c r="B7" s="214"/>
      <c r="C7" s="214"/>
    </row>
    <row r="8" spans="1:3" x14ac:dyDescent="0.2">
      <c r="A8" s="72" t="s">
        <v>172</v>
      </c>
      <c r="B8" s="78" t="s">
        <v>276</v>
      </c>
      <c r="C8" s="72" t="s">
        <v>173</v>
      </c>
    </row>
    <row r="9" spans="1:3" x14ac:dyDescent="0.2">
      <c r="A9" s="79">
        <v>0.4</v>
      </c>
      <c r="B9" s="15" t="s">
        <v>174</v>
      </c>
      <c r="C9" s="80" t="s">
        <v>175</v>
      </c>
    </row>
    <row r="10" spans="1:3" x14ac:dyDescent="0.2">
      <c r="A10" s="79">
        <v>0.5</v>
      </c>
      <c r="B10" s="15" t="s">
        <v>176</v>
      </c>
      <c r="C10" s="80" t="s">
        <v>177</v>
      </c>
    </row>
    <row r="11" spans="1:3" x14ac:dyDescent="0.2">
      <c r="A11" s="79">
        <v>0.6</v>
      </c>
      <c r="B11" s="15" t="s">
        <v>178</v>
      </c>
      <c r="C11" s="80" t="s">
        <v>179</v>
      </c>
    </row>
    <row r="12" spans="1:3" x14ac:dyDescent="0.2">
      <c r="A12" s="21"/>
      <c r="B12" s="72" t="s">
        <v>20</v>
      </c>
      <c r="C12" s="72" t="s">
        <v>180</v>
      </c>
    </row>
    <row r="13" spans="1:3" x14ac:dyDescent="0.2">
      <c r="A13" s="7"/>
    </row>
    <row r="14" spans="1:3" ht="13.5" thickBot="1" x14ac:dyDescent="0.25">
      <c r="A14" s="7"/>
    </row>
    <row r="15" spans="1:3" x14ac:dyDescent="0.2">
      <c r="A15" s="81" t="s">
        <v>278</v>
      </c>
      <c r="B15" s="82"/>
      <c r="C15" s="83" t="s">
        <v>244</v>
      </c>
    </row>
    <row r="16" spans="1:3" x14ac:dyDescent="0.2">
      <c r="A16" s="212" t="s">
        <v>181</v>
      </c>
      <c r="B16" s="212"/>
      <c r="C16" s="116">
        <f>IF('B. Balans'!C20&gt;=10000,4000,'B. Balans'!C20*0.4)</f>
        <v>0</v>
      </c>
    </row>
    <row r="17" spans="1:3" x14ac:dyDescent="0.2">
      <c r="A17" s="212" t="s">
        <v>182</v>
      </c>
      <c r="B17" s="212"/>
      <c r="C17" s="117">
        <f>IF(AND(C16=4000,'B. Balans'!C20&gt;=20000),5000,(IF('B. Balans'!C20&gt;10000,('B. Balans'!C20-10000)*0.5,0)))</f>
        <v>0</v>
      </c>
    </row>
    <row r="18" spans="1:3" x14ac:dyDescent="0.2">
      <c r="A18" s="212" t="s">
        <v>183</v>
      </c>
      <c r="B18" s="212"/>
      <c r="C18" s="117">
        <f>IF(AND(C17=5000,'B. Balans'!C20&gt;20000),('B. Balans'!C20-20000)*0.6,0)</f>
        <v>0</v>
      </c>
    </row>
    <row r="19" spans="1:3" x14ac:dyDescent="0.2">
      <c r="A19" s="211" t="s">
        <v>184</v>
      </c>
      <c r="B19" s="211"/>
      <c r="C19" s="119">
        <f>SUM(C16:C18)</f>
        <v>0</v>
      </c>
    </row>
    <row r="20" spans="1:3" x14ac:dyDescent="0.2">
      <c r="A20" s="211"/>
      <c r="B20" s="211"/>
      <c r="C20" s="118"/>
    </row>
    <row r="21" spans="1:3" x14ac:dyDescent="0.2">
      <c r="A21" s="210" t="s">
        <v>328</v>
      </c>
      <c r="B21" s="210"/>
      <c r="C21" s="119">
        <f>'N. 40-60% Beleggingsregeling'!C23+'N. 40-60% Beleggingsregeling'!D23</f>
        <v>0</v>
      </c>
    </row>
    <row r="22" spans="1:3" x14ac:dyDescent="0.2">
      <c r="A22" s="211"/>
      <c r="B22" s="211"/>
      <c r="C22" s="118"/>
    </row>
    <row r="23" spans="1:3" ht="18" customHeight="1" x14ac:dyDescent="0.2">
      <c r="A23" s="211" t="s">
        <v>185</v>
      </c>
      <c r="B23" s="211"/>
      <c r="C23" s="119">
        <f>C21-C19</f>
        <v>0</v>
      </c>
    </row>
    <row r="24" spans="1:3" x14ac:dyDescent="0.2"/>
    <row r="25" spans="1:3" x14ac:dyDescent="0.2"/>
    <row r="26" spans="1:3" ht="79.5" customHeight="1" x14ac:dyDescent="0.2">
      <c r="A26" s="209" t="s">
        <v>341</v>
      </c>
      <c r="B26" s="209"/>
      <c r="C26" s="209"/>
    </row>
    <row r="27" spans="1:3" x14ac:dyDescent="0.2">
      <c r="A27" s="1" t="s">
        <v>279</v>
      </c>
    </row>
    <row r="28" spans="1:3" x14ac:dyDescent="0.2">
      <c r="A28" s="1" t="s">
        <v>280</v>
      </c>
    </row>
  </sheetData>
  <sheetProtection algorithmName="SHA-512" hashValue="o8Mael6Kj+4tr09OrEzJ7w/gDSVF6h2F91QaqoPcL2dp3Akvv5uR74qjgEFRavvCpo23zJrNfRH8pKSU0daKIQ==" saltValue="WNCmd+Tz7BzW9HlgULzEhw==" spinCount="100000" sheet="1" objects="1" scenarios="1" formatColumns="0" formatRows="0"/>
  <mergeCells count="13">
    <mergeCell ref="A17:B17"/>
    <mergeCell ref="A18:B18"/>
    <mergeCell ref="A19:B19"/>
    <mergeCell ref="A1:C1"/>
    <mergeCell ref="A3:C3"/>
    <mergeCell ref="A5:C5"/>
    <mergeCell ref="A7:C7"/>
    <mergeCell ref="A16:B16"/>
    <mergeCell ref="A26:C26"/>
    <mergeCell ref="A21:B21"/>
    <mergeCell ref="A23:B23"/>
    <mergeCell ref="A20:B20"/>
    <mergeCell ref="A22:B22"/>
  </mergeCells>
  <printOptions horizontalCentered="1"/>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pageSetUpPr fitToPage="1"/>
  </sheetPr>
  <dimension ref="A1:K58"/>
  <sheetViews>
    <sheetView zoomScaleNormal="100" zoomScaleSheetLayoutView="90" workbookViewId="0">
      <selection activeCell="E8" sqref="E8"/>
    </sheetView>
  </sheetViews>
  <sheetFormatPr defaultColWidth="0" defaultRowHeight="12.75" zeroHeight="1" x14ac:dyDescent="0.2"/>
  <cols>
    <col min="1" max="1" width="5.7109375" style="26" customWidth="1"/>
    <col min="2" max="2" width="39" style="10" customWidth="1"/>
    <col min="3" max="3" width="5.42578125" style="10" bestFit="1" customWidth="1"/>
    <col min="4" max="4" width="7.42578125" style="10" bestFit="1" customWidth="1"/>
    <col min="5" max="5" width="12.42578125" style="92" customWidth="1"/>
    <col min="6" max="6" width="14.85546875" style="10" bestFit="1" customWidth="1"/>
    <col min="7" max="7" width="12.42578125" style="97" customWidth="1"/>
    <col min="8" max="10" width="9.140625" style="10" hidden="1" customWidth="1"/>
    <col min="11" max="11" width="30.5703125" style="10" hidden="1" customWidth="1"/>
    <col min="12" max="16384" width="9.140625" style="10" hidden="1"/>
  </cols>
  <sheetData>
    <row r="1" spans="1:7" x14ac:dyDescent="0.2">
      <c r="A1" s="194" t="s">
        <v>327</v>
      </c>
      <c r="B1" s="194"/>
      <c r="C1" s="194"/>
      <c r="D1" s="194"/>
      <c r="E1" s="194"/>
      <c r="F1" s="194"/>
      <c r="G1" s="194"/>
    </row>
    <row r="2" spans="1:7" x14ac:dyDescent="0.2">
      <c r="A2" s="217" t="s">
        <v>139</v>
      </c>
      <c r="B2" s="217"/>
      <c r="C2" s="217"/>
      <c r="D2" s="217"/>
      <c r="E2" s="217"/>
      <c r="F2" s="217"/>
      <c r="G2" s="217"/>
    </row>
    <row r="3" spans="1:7" x14ac:dyDescent="0.2">
      <c r="A3" s="216" t="str">
        <f>'I.2 Kerngegevens'!A2</f>
        <v>Financieel jaar ....</v>
      </c>
      <c r="B3" s="216"/>
      <c r="C3" s="216"/>
      <c r="D3" s="216"/>
      <c r="E3" s="216"/>
      <c r="F3" s="216"/>
      <c r="G3" s="216"/>
    </row>
    <row r="4" spans="1:7" x14ac:dyDescent="0.2">
      <c r="A4" s="22"/>
    </row>
    <row r="5" spans="1:7" ht="25.5" x14ac:dyDescent="0.2">
      <c r="A5" s="23"/>
      <c r="B5" s="21"/>
      <c r="C5" s="11"/>
      <c r="D5" s="11"/>
      <c r="E5" s="93" t="s">
        <v>186</v>
      </c>
      <c r="F5" s="11" t="s">
        <v>303</v>
      </c>
      <c r="G5" s="93" t="s">
        <v>302</v>
      </c>
    </row>
    <row r="6" spans="1:7" x14ac:dyDescent="0.2">
      <c r="A6" s="24">
        <v>1</v>
      </c>
      <c r="B6" s="12" t="s">
        <v>34</v>
      </c>
      <c r="C6" s="13"/>
      <c r="D6" s="13"/>
      <c r="E6" s="91"/>
      <c r="G6" s="98"/>
    </row>
    <row r="7" spans="1:7" x14ac:dyDescent="0.2">
      <c r="A7" s="24"/>
      <c r="B7" s="16" t="s">
        <v>16</v>
      </c>
      <c r="C7" s="13"/>
      <c r="D7" s="13"/>
      <c r="E7" s="91"/>
      <c r="F7" s="14"/>
      <c r="G7" s="98"/>
    </row>
    <row r="8" spans="1:7" x14ac:dyDescent="0.2">
      <c r="A8" s="25">
        <v>1.1000000000000001</v>
      </c>
      <c r="B8" s="15" t="s">
        <v>187</v>
      </c>
      <c r="C8" s="13"/>
      <c r="D8" s="13"/>
      <c r="E8" s="162"/>
      <c r="F8" s="17">
        <v>0</v>
      </c>
      <c r="G8" s="110">
        <f>E8*F8</f>
        <v>0</v>
      </c>
    </row>
    <row r="9" spans="1:7" x14ac:dyDescent="0.2">
      <c r="A9" s="25"/>
      <c r="B9" s="15" t="s">
        <v>188</v>
      </c>
      <c r="C9" s="18" t="s">
        <v>189</v>
      </c>
      <c r="D9" s="18" t="s">
        <v>190</v>
      </c>
      <c r="E9" s="106"/>
      <c r="F9" s="13"/>
      <c r="G9" s="111"/>
    </row>
    <row r="10" spans="1:7" x14ac:dyDescent="0.2">
      <c r="A10" s="25"/>
      <c r="B10" s="15" t="s">
        <v>191</v>
      </c>
      <c r="C10" s="13" t="s">
        <v>192</v>
      </c>
      <c r="D10" s="13" t="s">
        <v>193</v>
      </c>
      <c r="E10" s="162"/>
      <c r="F10" s="17">
        <v>0.01</v>
      </c>
      <c r="G10" s="110">
        <f t="shared" ref="G10:G24" si="0">E10*F10</f>
        <v>0</v>
      </c>
    </row>
    <row r="11" spans="1:7" x14ac:dyDescent="0.2">
      <c r="A11" s="25"/>
      <c r="B11" s="15" t="s">
        <v>194</v>
      </c>
      <c r="C11" s="13" t="s">
        <v>195</v>
      </c>
      <c r="D11" s="13" t="s">
        <v>196</v>
      </c>
      <c r="E11" s="162"/>
      <c r="F11" s="17">
        <v>0.05</v>
      </c>
      <c r="G11" s="110">
        <f t="shared" si="0"/>
        <v>0</v>
      </c>
    </row>
    <row r="12" spans="1:7" x14ac:dyDescent="0.2">
      <c r="A12" s="25"/>
      <c r="B12" s="15"/>
      <c r="C12" s="13" t="s">
        <v>197</v>
      </c>
      <c r="D12" s="13" t="s">
        <v>198</v>
      </c>
      <c r="E12" s="162"/>
      <c r="F12" s="17">
        <v>0.05</v>
      </c>
      <c r="G12" s="110">
        <f t="shared" si="0"/>
        <v>0</v>
      </c>
    </row>
    <row r="13" spans="1:7" x14ac:dyDescent="0.2">
      <c r="A13" s="25"/>
      <c r="B13" s="15"/>
      <c r="C13" s="13" t="s">
        <v>199</v>
      </c>
      <c r="D13" s="13" t="s">
        <v>200</v>
      </c>
      <c r="E13" s="162"/>
      <c r="F13" s="17">
        <v>0.05</v>
      </c>
      <c r="G13" s="110">
        <f t="shared" si="0"/>
        <v>0</v>
      </c>
    </row>
    <row r="14" spans="1:7" x14ac:dyDescent="0.2">
      <c r="A14" s="25"/>
      <c r="B14" s="15" t="s">
        <v>201</v>
      </c>
      <c r="C14" s="13" t="s">
        <v>202</v>
      </c>
      <c r="D14" s="13" t="s">
        <v>203</v>
      </c>
      <c r="E14" s="162"/>
      <c r="F14" s="17">
        <v>0.1</v>
      </c>
      <c r="G14" s="110">
        <f t="shared" si="0"/>
        <v>0</v>
      </c>
    </row>
    <row r="15" spans="1:7" x14ac:dyDescent="0.2">
      <c r="A15" s="25"/>
      <c r="B15" s="15"/>
      <c r="C15" s="13" t="s">
        <v>204</v>
      </c>
      <c r="D15" s="13" t="s">
        <v>205</v>
      </c>
      <c r="E15" s="162"/>
      <c r="F15" s="17">
        <v>0.1</v>
      </c>
      <c r="G15" s="110">
        <f t="shared" si="0"/>
        <v>0</v>
      </c>
    </row>
    <row r="16" spans="1:7" x14ac:dyDescent="0.2">
      <c r="A16" s="25"/>
      <c r="B16" s="15"/>
      <c r="C16" s="13" t="s">
        <v>206</v>
      </c>
      <c r="D16" s="13" t="s">
        <v>207</v>
      </c>
      <c r="E16" s="162"/>
      <c r="F16" s="17">
        <v>0.1</v>
      </c>
      <c r="G16" s="110">
        <f t="shared" si="0"/>
        <v>0</v>
      </c>
    </row>
    <row r="17" spans="1:7" x14ac:dyDescent="0.2">
      <c r="A17" s="25"/>
      <c r="B17" s="15" t="s">
        <v>208</v>
      </c>
      <c r="C17" s="13" t="s">
        <v>209</v>
      </c>
      <c r="D17" s="13" t="s">
        <v>210</v>
      </c>
      <c r="E17" s="162"/>
      <c r="F17" s="17">
        <v>0.2</v>
      </c>
      <c r="G17" s="110">
        <f t="shared" si="0"/>
        <v>0</v>
      </c>
    </row>
    <row r="18" spans="1:7" x14ac:dyDescent="0.2">
      <c r="A18" s="25"/>
      <c r="B18" s="15"/>
      <c r="C18" s="13" t="s">
        <v>211</v>
      </c>
      <c r="D18" s="13" t="s">
        <v>212</v>
      </c>
      <c r="E18" s="162"/>
      <c r="F18" s="17">
        <v>0.2</v>
      </c>
      <c r="G18" s="110">
        <f t="shared" si="0"/>
        <v>0</v>
      </c>
    </row>
    <row r="19" spans="1:7" x14ac:dyDescent="0.2">
      <c r="A19" s="25"/>
      <c r="B19" s="15"/>
      <c r="C19" s="13" t="s">
        <v>213</v>
      </c>
      <c r="D19" s="13" t="s">
        <v>214</v>
      </c>
      <c r="E19" s="162"/>
      <c r="F19" s="17">
        <v>0.2</v>
      </c>
      <c r="G19" s="110">
        <f t="shared" si="0"/>
        <v>0</v>
      </c>
    </row>
    <row r="20" spans="1:7" x14ac:dyDescent="0.2">
      <c r="A20" s="25"/>
      <c r="B20" s="15" t="s">
        <v>215</v>
      </c>
      <c r="C20" s="13"/>
      <c r="D20" s="13"/>
      <c r="E20" s="162"/>
      <c r="F20" s="17">
        <v>1</v>
      </c>
      <c r="G20" s="110">
        <f t="shared" si="0"/>
        <v>0</v>
      </c>
    </row>
    <row r="21" spans="1:7" x14ac:dyDescent="0.2">
      <c r="A21" s="25">
        <v>1.2</v>
      </c>
      <c r="B21" s="15" t="s">
        <v>62</v>
      </c>
      <c r="C21" s="13"/>
      <c r="D21" s="13"/>
      <c r="E21" s="107">
        <f>'D. Toelichting op de balans'!C9</f>
        <v>0</v>
      </c>
      <c r="F21" s="17">
        <v>0</v>
      </c>
      <c r="G21" s="110">
        <f t="shared" si="0"/>
        <v>0</v>
      </c>
    </row>
    <row r="22" spans="1:7" x14ac:dyDescent="0.2">
      <c r="A22" s="25">
        <v>1.3</v>
      </c>
      <c r="B22" s="15" t="s">
        <v>63</v>
      </c>
      <c r="C22" s="13"/>
      <c r="D22" s="13"/>
      <c r="E22" s="107">
        <f>'D. Toelichting op de balans'!C10</f>
        <v>0</v>
      </c>
      <c r="F22" s="17">
        <v>0.02</v>
      </c>
      <c r="G22" s="110">
        <f t="shared" si="0"/>
        <v>0</v>
      </c>
    </row>
    <row r="23" spans="1:7" x14ac:dyDescent="0.2">
      <c r="A23" s="25">
        <v>1.4</v>
      </c>
      <c r="B23" s="15" t="s">
        <v>64</v>
      </c>
      <c r="C23" s="13"/>
      <c r="D23" s="13"/>
      <c r="E23" s="107">
        <f>'D. Toelichting op de balans'!C11</f>
        <v>0</v>
      </c>
      <c r="F23" s="17">
        <v>0.05</v>
      </c>
      <c r="G23" s="110">
        <f t="shared" si="0"/>
        <v>0</v>
      </c>
    </row>
    <row r="24" spans="1:7" x14ac:dyDescent="0.2">
      <c r="A24" s="25">
        <v>1.5</v>
      </c>
      <c r="B24" s="15" t="s">
        <v>294</v>
      </c>
      <c r="C24" s="13"/>
      <c r="D24" s="13"/>
      <c r="E24" s="107">
        <f>'D. Toelichting op de balans'!C12</f>
        <v>0</v>
      </c>
      <c r="F24" s="163"/>
      <c r="G24" s="110">
        <f t="shared" si="0"/>
        <v>0</v>
      </c>
    </row>
    <row r="25" spans="1:7" x14ac:dyDescent="0.2">
      <c r="A25" s="25"/>
      <c r="B25" s="15"/>
      <c r="C25" s="13"/>
      <c r="D25" s="13"/>
      <c r="E25" s="106"/>
      <c r="F25" s="19"/>
      <c r="G25" s="111"/>
    </row>
    <row r="26" spans="1:7" x14ac:dyDescent="0.2">
      <c r="A26" s="25"/>
      <c r="B26" s="16" t="s">
        <v>13</v>
      </c>
      <c r="C26" s="13"/>
      <c r="D26" s="13"/>
      <c r="E26" s="106"/>
      <c r="F26" s="19"/>
      <c r="G26" s="111"/>
    </row>
    <row r="27" spans="1:7" x14ac:dyDescent="0.2">
      <c r="A27" s="25">
        <v>1.6</v>
      </c>
      <c r="B27" s="15" t="s">
        <v>216</v>
      </c>
      <c r="C27" s="13"/>
      <c r="D27" s="13"/>
      <c r="E27" s="107">
        <f>'D. Toelichting op de balans'!C15</f>
        <v>0</v>
      </c>
      <c r="F27" s="17">
        <v>0.2</v>
      </c>
      <c r="G27" s="110">
        <f t="shared" ref="G27:G30" si="1">E27*F27</f>
        <v>0</v>
      </c>
    </row>
    <row r="28" spans="1:7" x14ac:dyDescent="0.2">
      <c r="A28" s="25">
        <v>1.7</v>
      </c>
      <c r="B28" s="15" t="s">
        <v>66</v>
      </c>
      <c r="C28" s="13"/>
      <c r="D28" s="13"/>
      <c r="E28" s="107">
        <f>'D. Toelichting op de balans'!C16</f>
        <v>0</v>
      </c>
      <c r="F28" s="17">
        <v>0.1</v>
      </c>
      <c r="G28" s="110">
        <f t="shared" si="1"/>
        <v>0</v>
      </c>
    </row>
    <row r="29" spans="1:7" x14ac:dyDescent="0.2">
      <c r="A29" s="25">
        <v>1.8</v>
      </c>
      <c r="B29" s="15" t="s">
        <v>67</v>
      </c>
      <c r="C29" s="13"/>
      <c r="D29" s="13"/>
      <c r="E29" s="107">
        <f>'D. Toelichting op de balans'!C17</f>
        <v>0</v>
      </c>
      <c r="F29" s="17">
        <v>0.1</v>
      </c>
      <c r="G29" s="110">
        <f t="shared" si="1"/>
        <v>0</v>
      </c>
    </row>
    <row r="30" spans="1:7" x14ac:dyDescent="0.2">
      <c r="A30" s="25">
        <v>1.9</v>
      </c>
      <c r="B30" s="15" t="s">
        <v>300</v>
      </c>
      <c r="C30" s="13"/>
      <c r="D30" s="13"/>
      <c r="E30" s="107">
        <f>'D. Toelichting op de balans'!C18</f>
        <v>0</v>
      </c>
      <c r="F30" s="17">
        <v>0.1</v>
      </c>
      <c r="G30" s="110">
        <f t="shared" si="1"/>
        <v>0</v>
      </c>
    </row>
    <row r="31" spans="1:7" x14ac:dyDescent="0.2">
      <c r="A31" s="25"/>
      <c r="B31" s="15"/>
      <c r="C31" s="13"/>
      <c r="D31" s="13"/>
      <c r="E31" s="106"/>
      <c r="F31" s="13"/>
      <c r="G31" s="111"/>
    </row>
    <row r="32" spans="1:7" x14ac:dyDescent="0.2">
      <c r="A32" s="24">
        <v>2</v>
      </c>
      <c r="B32" s="12" t="s">
        <v>35</v>
      </c>
      <c r="C32" s="13"/>
      <c r="D32" s="13"/>
      <c r="E32" s="106"/>
      <c r="F32" s="13"/>
      <c r="G32" s="111"/>
    </row>
    <row r="33" spans="1:7" x14ac:dyDescent="0.2">
      <c r="A33" s="25">
        <v>2.1</v>
      </c>
      <c r="B33" s="15" t="s">
        <v>69</v>
      </c>
      <c r="C33" s="13"/>
      <c r="D33" s="13"/>
      <c r="E33" s="107">
        <f>'D. Toelichting op de balans'!C22</f>
        <v>0</v>
      </c>
      <c r="F33" s="17">
        <v>0</v>
      </c>
      <c r="G33" s="110">
        <f t="shared" ref="G33:G37" si="2">E33*F33</f>
        <v>0</v>
      </c>
    </row>
    <row r="34" spans="1:7" x14ac:dyDescent="0.2">
      <c r="A34" s="25">
        <v>2.2000000000000002</v>
      </c>
      <c r="B34" s="15" t="s">
        <v>329</v>
      </c>
      <c r="C34" s="13"/>
      <c r="D34" s="13"/>
      <c r="E34" s="162"/>
      <c r="F34" s="17">
        <v>0</v>
      </c>
      <c r="G34" s="110">
        <f t="shared" si="2"/>
        <v>0</v>
      </c>
    </row>
    <row r="35" spans="1:7" ht="25.5" x14ac:dyDescent="0.2">
      <c r="A35" s="25">
        <v>2.2999999999999998</v>
      </c>
      <c r="B35" s="15" t="s">
        <v>301</v>
      </c>
      <c r="C35" s="13"/>
      <c r="D35" s="13"/>
      <c r="E35" s="162"/>
      <c r="F35" s="17">
        <v>0</v>
      </c>
      <c r="G35" s="110">
        <f t="shared" si="2"/>
        <v>0</v>
      </c>
    </row>
    <row r="36" spans="1:7" x14ac:dyDescent="0.2">
      <c r="A36" s="25">
        <v>2.4</v>
      </c>
      <c r="B36" s="20" t="s">
        <v>296</v>
      </c>
      <c r="C36" s="13"/>
      <c r="D36" s="13"/>
      <c r="E36" s="162"/>
      <c r="F36" s="17">
        <v>0</v>
      </c>
      <c r="G36" s="110">
        <f t="shared" si="2"/>
        <v>0</v>
      </c>
    </row>
    <row r="37" spans="1:7" x14ac:dyDescent="0.2">
      <c r="A37" s="25">
        <v>2.5</v>
      </c>
      <c r="B37" s="15" t="s">
        <v>297</v>
      </c>
      <c r="C37" s="13"/>
      <c r="D37" s="13"/>
      <c r="E37" s="107">
        <f>'D. Toelichting op de balans'!C26</f>
        <v>0</v>
      </c>
      <c r="F37" s="17">
        <v>0</v>
      </c>
      <c r="G37" s="110">
        <f t="shared" si="2"/>
        <v>0</v>
      </c>
    </row>
    <row r="38" spans="1:7" x14ac:dyDescent="0.2">
      <c r="A38" s="25"/>
      <c r="B38" s="15"/>
      <c r="C38" s="13"/>
      <c r="D38" s="13"/>
      <c r="E38" s="106"/>
      <c r="F38" s="13"/>
      <c r="G38" s="111"/>
    </row>
    <row r="39" spans="1:7" x14ac:dyDescent="0.2">
      <c r="A39" s="24">
        <v>3</v>
      </c>
      <c r="B39" s="12" t="s">
        <v>298</v>
      </c>
      <c r="C39" s="13"/>
      <c r="D39" s="13"/>
      <c r="E39" s="106"/>
      <c r="F39" s="13"/>
      <c r="G39" s="111"/>
    </row>
    <row r="40" spans="1:7" x14ac:dyDescent="0.2">
      <c r="A40" s="25">
        <v>3.1</v>
      </c>
      <c r="B40" s="15" t="s">
        <v>299</v>
      </c>
      <c r="C40" s="13"/>
      <c r="D40" s="13"/>
      <c r="E40" s="107">
        <f>'D. Toelichting op de balans'!C30</f>
        <v>0</v>
      </c>
      <c r="F40" s="17">
        <v>0.1</v>
      </c>
      <c r="G40" s="110">
        <f t="shared" ref="G40:G41" si="3">E40*F40</f>
        <v>0</v>
      </c>
    </row>
    <row r="41" spans="1:7" x14ac:dyDescent="0.2">
      <c r="A41" s="25">
        <v>3.11</v>
      </c>
      <c r="B41" s="15" t="s">
        <v>75</v>
      </c>
      <c r="C41" s="13"/>
      <c r="D41" s="13"/>
      <c r="E41" s="107">
        <f>'D. Toelichting op de balans'!C31</f>
        <v>0</v>
      </c>
      <c r="F41" s="17">
        <v>0.35</v>
      </c>
      <c r="G41" s="110">
        <f t="shared" si="3"/>
        <v>0</v>
      </c>
    </row>
    <row r="42" spans="1:7" x14ac:dyDescent="0.2">
      <c r="A42" s="25"/>
      <c r="B42" s="15"/>
      <c r="C42" s="13"/>
      <c r="D42" s="13"/>
      <c r="E42" s="106"/>
      <c r="F42" s="13"/>
      <c r="G42" s="111"/>
    </row>
    <row r="43" spans="1:7" x14ac:dyDescent="0.2">
      <c r="A43" s="24">
        <v>4</v>
      </c>
      <c r="B43" s="12" t="s">
        <v>37</v>
      </c>
      <c r="C43" s="13"/>
      <c r="D43" s="13"/>
      <c r="E43" s="107">
        <f>'D. Toelichting op de balans'!C37</f>
        <v>0</v>
      </c>
      <c r="F43" s="17">
        <v>0</v>
      </c>
      <c r="G43" s="110">
        <f>E43*F43</f>
        <v>0</v>
      </c>
    </row>
    <row r="44" spans="1:7" hidden="1" x14ac:dyDescent="0.2">
      <c r="A44" s="25"/>
      <c r="B44" s="20"/>
      <c r="C44" s="13"/>
      <c r="D44" s="13"/>
      <c r="E44" s="106"/>
      <c r="F44" s="17"/>
      <c r="G44" s="111"/>
    </row>
    <row r="45" spans="1:7" hidden="1" x14ac:dyDescent="0.2">
      <c r="A45" s="25"/>
      <c r="B45" s="20"/>
      <c r="C45" s="15"/>
      <c r="D45" s="15"/>
      <c r="E45" s="106"/>
      <c r="F45" s="17"/>
      <c r="G45" s="111"/>
    </row>
    <row r="46" spans="1:7" x14ac:dyDescent="0.2">
      <c r="A46" s="34"/>
      <c r="B46" s="35"/>
      <c r="C46" s="36"/>
      <c r="D46" s="36"/>
      <c r="E46" s="108"/>
      <c r="F46" s="37"/>
      <c r="G46" s="112"/>
    </row>
    <row r="47" spans="1:7" s="32" customFormat="1" x14ac:dyDescent="0.2">
      <c r="A47" s="38"/>
      <c r="B47" s="39" t="s">
        <v>20</v>
      </c>
      <c r="C47" s="40"/>
      <c r="D47" s="40"/>
      <c r="E47" s="109">
        <f>SUM(E8:E43)</f>
        <v>0</v>
      </c>
      <c r="F47" s="37"/>
      <c r="G47" s="113">
        <f>SUM(G8:G43)</f>
        <v>0</v>
      </c>
    </row>
    <row r="48" spans="1:7" x14ac:dyDescent="0.2">
      <c r="A48" s="27">
        <v>7</v>
      </c>
      <c r="B48" s="30" t="s">
        <v>42</v>
      </c>
      <c r="C48" s="29"/>
      <c r="D48" s="29"/>
      <c r="E48" s="94"/>
      <c r="F48" s="29"/>
      <c r="G48" s="110">
        <f>'B. Balans'!C18</f>
        <v>0</v>
      </c>
    </row>
    <row r="49" spans="1:7" hidden="1" x14ac:dyDescent="0.2">
      <c r="A49" s="27"/>
      <c r="B49" s="42"/>
      <c r="C49" s="29"/>
      <c r="D49" s="29"/>
      <c r="E49" s="94"/>
      <c r="F49" s="29"/>
      <c r="G49" s="114"/>
    </row>
    <row r="50" spans="1:7" hidden="1" x14ac:dyDescent="0.2">
      <c r="A50" s="27"/>
      <c r="B50" s="30"/>
      <c r="C50" s="29"/>
      <c r="D50" s="29"/>
      <c r="E50" s="94"/>
      <c r="F50" s="29"/>
      <c r="G50" s="114"/>
    </row>
    <row r="51" spans="1:7" hidden="1" x14ac:dyDescent="0.2">
      <c r="A51" s="27"/>
      <c r="B51" s="30"/>
      <c r="C51" s="29"/>
      <c r="D51" s="29"/>
      <c r="E51" s="94"/>
      <c r="F51" s="29"/>
      <c r="G51" s="114"/>
    </row>
    <row r="52" spans="1:7" s="32" customFormat="1" hidden="1" x14ac:dyDescent="0.2">
      <c r="A52" s="27"/>
      <c r="B52" s="43"/>
      <c r="C52" s="33"/>
      <c r="D52" s="33"/>
      <c r="E52" s="94"/>
      <c r="F52" s="33"/>
      <c r="G52" s="115"/>
    </row>
    <row r="53" spans="1:7" s="32" customFormat="1" ht="25.5" customHeight="1" x14ac:dyDescent="0.2">
      <c r="A53" s="44"/>
      <c r="B53" s="43" t="s">
        <v>304</v>
      </c>
      <c r="C53" s="28"/>
      <c r="D53" s="28"/>
      <c r="E53" s="95"/>
      <c r="F53" s="45"/>
      <c r="G53" s="113">
        <f>E47-G47-G48</f>
        <v>0</v>
      </c>
    </row>
    <row r="54" spans="1:7" x14ac:dyDescent="0.2">
      <c r="A54" s="27">
        <v>5</v>
      </c>
      <c r="B54" s="30" t="s">
        <v>40</v>
      </c>
      <c r="C54" s="29"/>
      <c r="D54" s="29"/>
      <c r="E54" s="94"/>
      <c r="F54" s="29"/>
      <c r="G54" s="110">
        <f>'B. Balans'!C16</f>
        <v>0</v>
      </c>
    </row>
    <row r="55" spans="1:7" x14ac:dyDescent="0.2">
      <c r="A55" s="25"/>
      <c r="B55" s="168" t="s">
        <v>305</v>
      </c>
      <c r="C55" s="13"/>
      <c r="D55" s="13"/>
      <c r="E55" s="94"/>
      <c r="F55" s="13"/>
      <c r="G55" s="99" t="e">
        <f>(E47-G48)/G54</f>
        <v>#DIV/0!</v>
      </c>
    </row>
    <row r="56" spans="1:7" x14ac:dyDescent="0.2">
      <c r="A56" s="38"/>
      <c r="B56" s="46" t="s">
        <v>306</v>
      </c>
      <c r="C56" s="41"/>
      <c r="D56" s="41"/>
      <c r="E56" s="96"/>
      <c r="F56" s="41"/>
      <c r="G56" s="100" t="e">
        <f>G53/G54</f>
        <v>#DIV/0!</v>
      </c>
    </row>
    <row r="57" spans="1:7" x14ac:dyDescent="0.2"/>
    <row r="58" spans="1:7" s="47" customFormat="1" ht="43.5" customHeight="1" x14ac:dyDescent="0.2">
      <c r="A58" s="215" t="s">
        <v>342</v>
      </c>
      <c r="B58" s="215"/>
      <c r="C58" s="215"/>
      <c r="D58" s="215"/>
      <c r="E58" s="215"/>
      <c r="F58" s="215"/>
      <c r="G58" s="215"/>
    </row>
  </sheetData>
  <sheetProtection algorithmName="SHA-512" hashValue="r2Uaj+ovhQTdbNtLPg6t/UkcM5AwzmPIu9QvkyovKH/Ixk9bSkRghO01gpHwAZ+cIeNGBI+7X3Vvx4qnmPB1Xw==" saltValue="ThKqLUuRm3aTF/prFna+4g==" spinCount="100000" sheet="1" objects="1" scenarios="1" formatColumns="0" formatRows="0"/>
  <mergeCells count="4">
    <mergeCell ref="A58:G58"/>
    <mergeCell ref="A1:G1"/>
    <mergeCell ref="A3:G3"/>
    <mergeCell ref="A2:G2"/>
  </mergeCells>
  <printOptions horizontalCentered="1"/>
  <pageMargins left="0.25" right="0.25"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C61"/>
  <sheetViews>
    <sheetView tabSelected="1" zoomScaleNormal="100" zoomScaleSheetLayoutView="120" workbookViewId="0">
      <selection activeCell="A2" sqref="A2:C2"/>
    </sheetView>
  </sheetViews>
  <sheetFormatPr defaultColWidth="0" defaultRowHeight="12.75" zeroHeight="1" x14ac:dyDescent="0.2"/>
  <cols>
    <col min="1" max="1" width="51.85546875" style="1" customWidth="1"/>
    <col min="2" max="3" width="12.42578125" style="1" customWidth="1"/>
    <col min="4" max="16384" width="0" style="1" hidden="1"/>
  </cols>
  <sheetData>
    <row r="1" spans="1:3" x14ac:dyDescent="0.2">
      <c r="A1" s="191" t="s">
        <v>31</v>
      </c>
      <c r="B1" s="191"/>
      <c r="C1" s="191"/>
    </row>
    <row r="2" spans="1:3" x14ac:dyDescent="0.2">
      <c r="A2" s="218" t="s">
        <v>346</v>
      </c>
      <c r="B2" s="218"/>
      <c r="C2" s="218"/>
    </row>
    <row r="3" spans="1:3" x14ac:dyDescent="0.2">
      <c r="A3" s="130" t="s">
        <v>0</v>
      </c>
      <c r="B3" s="129"/>
      <c r="C3" s="129"/>
    </row>
    <row r="4" spans="1:3" x14ac:dyDescent="0.2">
      <c r="A4" s="130" t="s">
        <v>235</v>
      </c>
      <c r="B4" s="129"/>
      <c r="C4" s="129"/>
    </row>
    <row r="5" spans="1:3" x14ac:dyDescent="0.2">
      <c r="A5" s="130" t="s">
        <v>236</v>
      </c>
      <c r="B5" s="129"/>
      <c r="C5" s="129"/>
    </row>
    <row r="6" spans="1:3" s="9" customFormat="1" ht="12.75" customHeight="1" x14ac:dyDescent="0.25">
      <c r="A6" s="131" t="s">
        <v>237</v>
      </c>
      <c r="B6" s="132"/>
      <c r="C6" s="132"/>
    </row>
    <row r="7" spans="1:3" x14ac:dyDescent="0.2">
      <c r="A7" s="129"/>
      <c r="B7" s="129"/>
      <c r="C7" s="129"/>
    </row>
    <row r="8" spans="1:3" x14ac:dyDescent="0.2">
      <c r="A8" s="186" t="s">
        <v>1</v>
      </c>
      <c r="B8" s="187"/>
      <c r="C8" s="187"/>
    </row>
    <row r="9" spans="1:3" x14ac:dyDescent="0.2">
      <c r="A9" s="188"/>
      <c r="B9" s="189"/>
      <c r="C9" s="189"/>
    </row>
    <row r="10" spans="1:3" x14ac:dyDescent="0.2">
      <c r="A10" s="173" t="s">
        <v>238</v>
      </c>
      <c r="B10" s="174" t="s">
        <v>30</v>
      </c>
      <c r="C10" s="174" t="s">
        <v>307</v>
      </c>
    </row>
    <row r="11" spans="1:3" x14ac:dyDescent="0.2">
      <c r="A11" s="151" t="s">
        <v>239</v>
      </c>
      <c r="B11" s="175"/>
      <c r="C11" s="176"/>
    </row>
    <row r="12" spans="1:3" x14ac:dyDescent="0.2">
      <c r="A12" s="151" t="s">
        <v>2</v>
      </c>
      <c r="B12" s="175"/>
      <c r="C12" s="176"/>
    </row>
    <row r="13" spans="1:3" x14ac:dyDescent="0.2">
      <c r="A13" s="151" t="s">
        <v>3</v>
      </c>
      <c r="B13" s="175"/>
      <c r="C13" s="176"/>
    </row>
    <row r="14" spans="1:3" x14ac:dyDescent="0.2">
      <c r="A14" s="151" t="s">
        <v>4</v>
      </c>
      <c r="B14" s="175"/>
      <c r="C14" s="176"/>
    </row>
    <row r="15" spans="1:3" x14ac:dyDescent="0.2">
      <c r="A15" s="177" t="s">
        <v>217</v>
      </c>
      <c r="B15" s="175"/>
      <c r="C15" s="176"/>
    </row>
    <row r="16" spans="1:3" x14ac:dyDescent="0.2">
      <c r="A16" s="177" t="s">
        <v>218</v>
      </c>
      <c r="B16" s="175"/>
      <c r="C16" s="176"/>
    </row>
    <row r="17" spans="1:3" x14ac:dyDescent="0.2">
      <c r="A17" s="177" t="s">
        <v>219</v>
      </c>
      <c r="B17" s="175"/>
      <c r="C17" s="176"/>
    </row>
    <row r="18" spans="1:3" x14ac:dyDescent="0.2">
      <c r="A18" s="151"/>
      <c r="B18" s="178"/>
      <c r="C18" s="178"/>
    </row>
    <row r="19" spans="1:3" x14ac:dyDescent="0.2">
      <c r="A19" s="173" t="s">
        <v>335</v>
      </c>
      <c r="B19" s="178"/>
      <c r="C19" s="178"/>
    </row>
    <row r="20" spans="1:3" x14ac:dyDescent="0.2">
      <c r="A20" s="151" t="s">
        <v>5</v>
      </c>
      <c r="B20" s="133">
        <f>'F. Toelichting baten en lasten'!C28/1000</f>
        <v>0</v>
      </c>
      <c r="C20" s="133">
        <f>'F. Toelichting baten en lasten'!D28/1000</f>
        <v>0</v>
      </c>
    </row>
    <row r="21" spans="1:3" x14ac:dyDescent="0.2">
      <c r="A21" s="151" t="s">
        <v>6</v>
      </c>
      <c r="B21" s="175"/>
      <c r="C21" s="176"/>
    </row>
    <row r="22" spans="1:3" x14ac:dyDescent="0.2">
      <c r="A22" s="151" t="s">
        <v>7</v>
      </c>
      <c r="B22" s="133">
        <f>'G. Toelichting baten en lasten2'!C14/1000</f>
        <v>0</v>
      </c>
      <c r="C22" s="133">
        <f>'G. Toelichting baten en lasten2'!D14/1000</f>
        <v>0</v>
      </c>
    </row>
    <row r="23" spans="1:3" x14ac:dyDescent="0.2">
      <c r="A23" s="151"/>
      <c r="B23" s="178"/>
      <c r="C23" s="178"/>
    </row>
    <row r="24" spans="1:3" x14ac:dyDescent="0.2">
      <c r="A24" s="173" t="s">
        <v>8</v>
      </c>
      <c r="B24" s="178"/>
      <c r="C24" s="178"/>
    </row>
    <row r="25" spans="1:3" x14ac:dyDescent="0.2">
      <c r="A25" s="151" t="s">
        <v>9</v>
      </c>
      <c r="B25" s="134">
        <f>B26+B27</f>
        <v>0</v>
      </c>
      <c r="C25" s="134">
        <f>C26+C27</f>
        <v>0</v>
      </c>
    </row>
    <row r="26" spans="1:3" x14ac:dyDescent="0.2">
      <c r="A26" s="151" t="s">
        <v>10</v>
      </c>
      <c r="B26" s="179"/>
      <c r="C26" s="180"/>
    </row>
    <row r="27" spans="1:3" x14ac:dyDescent="0.2">
      <c r="A27" s="151" t="s">
        <v>11</v>
      </c>
      <c r="B27" s="179"/>
      <c r="C27" s="180"/>
    </row>
    <row r="28" spans="1:3" x14ac:dyDescent="0.2">
      <c r="A28" s="151"/>
      <c r="B28" s="178"/>
      <c r="C28" s="178"/>
    </row>
    <row r="29" spans="1:3" x14ac:dyDescent="0.2">
      <c r="A29" s="173" t="s">
        <v>240</v>
      </c>
      <c r="B29" s="178"/>
      <c r="C29" s="178"/>
    </row>
    <row r="30" spans="1:3" x14ac:dyDescent="0.2">
      <c r="A30" s="151" t="s">
        <v>12</v>
      </c>
      <c r="B30" s="181">
        <f>('D. Toelichting op de balans'!C8+'D. Toelichting op de balans'!C9+'D. Toelichting op de balans'!C10+'D. Toelichting op de balans'!C11+'D. Toelichting op de balans'!C12)/1000</f>
        <v>0</v>
      </c>
      <c r="C30" s="181">
        <f>('D. Toelichting op de balans'!D8+'D. Toelichting op de balans'!D9+'D. Toelichting op de balans'!D10+'D. Toelichting op de balans'!D11+'D. Toelichting op de balans'!D12)/1000</f>
        <v>0</v>
      </c>
    </row>
    <row r="31" spans="1:3" x14ac:dyDescent="0.2">
      <c r="A31" s="151" t="s">
        <v>13</v>
      </c>
      <c r="B31" s="181">
        <f>('D. Toelichting op de balans'!C15+'D. Toelichting op de balans'!C16+'D. Toelichting op de balans'!C17+'D. Toelichting op de balans'!C18)/1000</f>
        <v>0</v>
      </c>
      <c r="C31" s="181">
        <f>('D. Toelichting op de balans'!D15+'D. Toelichting op de balans'!D16+'D. Toelichting op de balans'!D17+'D. Toelichting op de balans'!D18)/1000</f>
        <v>0</v>
      </c>
    </row>
    <row r="32" spans="1:3" x14ac:dyDescent="0.2">
      <c r="A32" s="177" t="s">
        <v>27</v>
      </c>
      <c r="B32" s="181">
        <f>'D. Toelichting op de balans'!C15/1000</f>
        <v>0</v>
      </c>
      <c r="C32" s="181">
        <f>'D. Toelichting op de balans'!D15/1000</f>
        <v>0</v>
      </c>
    </row>
    <row r="33" spans="1:3" x14ac:dyDescent="0.2">
      <c r="A33" s="177" t="s">
        <v>28</v>
      </c>
      <c r="B33" s="181">
        <f>('D. Toelichting op de balans'!C16+'D. Toelichting op de balans'!C17)/1000</f>
        <v>0</v>
      </c>
      <c r="C33" s="181">
        <f>('D. Toelichting op de balans'!D16+'D. Toelichting op de balans'!D17)/1000</f>
        <v>0</v>
      </c>
    </row>
    <row r="34" spans="1:3" x14ac:dyDescent="0.2">
      <c r="A34" s="151" t="s">
        <v>14</v>
      </c>
      <c r="B34" s="181">
        <f>B30+B31</f>
        <v>0</v>
      </c>
      <c r="C34" s="181">
        <f>C30+C31</f>
        <v>0</v>
      </c>
    </row>
    <row r="35" spans="1:3" x14ac:dyDescent="0.2">
      <c r="A35" s="151"/>
      <c r="B35" s="182"/>
      <c r="C35" s="182"/>
    </row>
    <row r="36" spans="1:3" x14ac:dyDescent="0.2">
      <c r="A36" s="173" t="s">
        <v>15</v>
      </c>
      <c r="B36" s="182"/>
      <c r="C36" s="182"/>
    </row>
    <row r="37" spans="1:3" x14ac:dyDescent="0.2">
      <c r="A37" s="151" t="s">
        <v>16</v>
      </c>
      <c r="B37" s="183" t="e">
        <f>B30/B34</f>
        <v>#DIV/0!</v>
      </c>
      <c r="C37" s="183" t="e">
        <f>C30/C34</f>
        <v>#DIV/0!</v>
      </c>
    </row>
    <row r="38" spans="1:3" x14ac:dyDescent="0.2">
      <c r="A38" s="151" t="s">
        <v>13</v>
      </c>
      <c r="B38" s="183" t="e">
        <f>B31/B34</f>
        <v>#DIV/0!</v>
      </c>
      <c r="C38" s="183" t="e">
        <f>C31/C34</f>
        <v>#DIV/0!</v>
      </c>
    </row>
    <row r="39" spans="1:3" x14ac:dyDescent="0.2">
      <c r="A39" s="151"/>
      <c r="B39" s="182"/>
      <c r="C39" s="182"/>
    </row>
    <row r="40" spans="1:3" x14ac:dyDescent="0.2">
      <c r="A40" s="173" t="s">
        <v>241</v>
      </c>
      <c r="B40" s="182"/>
      <c r="C40" s="182"/>
    </row>
    <row r="41" spans="1:3" x14ac:dyDescent="0.2">
      <c r="A41" s="151" t="s">
        <v>17</v>
      </c>
      <c r="B41" s="175"/>
      <c r="C41" s="176"/>
    </row>
    <row r="42" spans="1:3" x14ac:dyDescent="0.2">
      <c r="A42" s="151" t="s">
        <v>18</v>
      </c>
      <c r="B42" s="175"/>
      <c r="C42" s="176"/>
    </row>
    <row r="43" spans="1:3" x14ac:dyDescent="0.2">
      <c r="A43" s="151" t="s">
        <v>19</v>
      </c>
      <c r="B43" s="175"/>
      <c r="C43" s="176"/>
    </row>
    <row r="44" spans="1:3" x14ac:dyDescent="0.2">
      <c r="A44" s="151" t="s">
        <v>20</v>
      </c>
      <c r="B44" s="181">
        <f>SUM(B41:B43)</f>
        <v>0</v>
      </c>
      <c r="C44" s="181">
        <f>SUM(C41:C43)</f>
        <v>0</v>
      </c>
    </row>
    <row r="45" spans="1:3" x14ac:dyDescent="0.2">
      <c r="A45" s="151"/>
      <c r="B45" s="182"/>
      <c r="C45" s="182"/>
    </row>
    <row r="46" spans="1:3" x14ac:dyDescent="0.2">
      <c r="A46" s="173" t="s">
        <v>21</v>
      </c>
      <c r="B46" s="184" t="e">
        <f>'P. Solvabiliteitsvereisten'!G56</f>
        <v>#DIV/0!</v>
      </c>
      <c r="C46" s="176"/>
    </row>
    <row r="47" spans="1:3" x14ac:dyDescent="0.2">
      <c r="A47" s="151"/>
      <c r="B47" s="182"/>
      <c r="C47" s="182"/>
    </row>
    <row r="48" spans="1:3" x14ac:dyDescent="0.2">
      <c r="A48" s="173" t="s">
        <v>242</v>
      </c>
      <c r="B48" s="182"/>
      <c r="C48" s="182"/>
    </row>
    <row r="49" spans="1:3" x14ac:dyDescent="0.2">
      <c r="A49" s="151" t="s">
        <v>22</v>
      </c>
      <c r="B49" s="181">
        <f>'F. Toelichting baten en lasten'!C14/1000</f>
        <v>0</v>
      </c>
      <c r="C49" s="181">
        <f>'F. Toelichting baten en lasten'!D14/1000</f>
        <v>0</v>
      </c>
    </row>
    <row r="50" spans="1:3" x14ac:dyDescent="0.2">
      <c r="A50" s="151" t="s">
        <v>23</v>
      </c>
      <c r="B50" s="175"/>
      <c r="C50" s="176"/>
    </row>
    <row r="51" spans="1:3" x14ac:dyDescent="0.2">
      <c r="A51" s="151" t="s">
        <v>24</v>
      </c>
      <c r="B51" s="175"/>
      <c r="C51" s="176"/>
    </row>
    <row r="52" spans="1:3" x14ac:dyDescent="0.2">
      <c r="A52" s="151" t="s">
        <v>25</v>
      </c>
      <c r="B52" s="181">
        <f>B49+B50-B51</f>
        <v>0</v>
      </c>
      <c r="C52" s="181">
        <f>C49+C50-C51</f>
        <v>0</v>
      </c>
    </row>
    <row r="53" spans="1:3" x14ac:dyDescent="0.2">
      <c r="A53" s="151"/>
      <c r="B53" s="178"/>
      <c r="C53" s="178"/>
    </row>
    <row r="54" spans="1:3" x14ac:dyDescent="0.2">
      <c r="A54" s="173" t="s">
        <v>243</v>
      </c>
      <c r="B54" s="178"/>
      <c r="C54" s="178"/>
    </row>
    <row r="55" spans="1:3" x14ac:dyDescent="0.2">
      <c r="A55" s="151" t="s">
        <v>16</v>
      </c>
      <c r="B55" s="175"/>
      <c r="C55" s="176"/>
    </row>
    <row r="56" spans="1:3" x14ac:dyDescent="0.2">
      <c r="A56" s="151" t="s">
        <v>26</v>
      </c>
      <c r="B56" s="185">
        <f>B57+B58</f>
        <v>0</v>
      </c>
      <c r="C56" s="185">
        <f>C57+C58</f>
        <v>0</v>
      </c>
    </row>
    <row r="57" spans="1:3" x14ac:dyDescent="0.2">
      <c r="A57" s="151" t="s">
        <v>27</v>
      </c>
      <c r="B57" s="175"/>
      <c r="C57" s="176"/>
    </row>
    <row r="58" spans="1:3" x14ac:dyDescent="0.2">
      <c r="A58" s="151" t="s">
        <v>28</v>
      </c>
      <c r="B58" s="175"/>
      <c r="C58" s="176"/>
    </row>
    <row r="59" spans="1:3" x14ac:dyDescent="0.2">
      <c r="A59" s="151"/>
      <c r="B59" s="178"/>
      <c r="C59" s="178"/>
    </row>
    <row r="60" spans="1:3" x14ac:dyDescent="0.2">
      <c r="A60" s="151" t="s">
        <v>29</v>
      </c>
      <c r="B60" s="181">
        <f>B55+B56</f>
        <v>0</v>
      </c>
      <c r="C60" s="181">
        <f>C55+C56</f>
        <v>0</v>
      </c>
    </row>
    <row r="61" spans="1:3" x14ac:dyDescent="0.2">
      <c r="A61" s="151"/>
      <c r="B61" s="182"/>
      <c r="C61" s="182"/>
    </row>
  </sheetData>
  <sheetProtection algorithmName="SHA-512" hashValue="wOIz+aINFgeos8igCrJxwgkDtbLq47foV4MzMMNmY78LEZdDRRRi0HWg1XrlEnSQJL35f7F/T2uSrKhAgNS0Kw==" saltValue="C9+29+c0FOTwnCkjaqFMRQ==" spinCount="100000" sheet="1" objects="1" scenarios="1" formatColumns="0" formatRows="0"/>
  <mergeCells count="2">
    <mergeCell ref="A1:C1"/>
    <mergeCell ref="A2:C2"/>
  </mergeCells>
  <printOptions horizontalCentered="1"/>
  <pageMargins left="0.7" right="0.7" top="0.75" bottom="0.75" header="0.3" footer="0.3"/>
  <pageSetup scale="91" orientation="portrait"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D26"/>
  <sheetViews>
    <sheetView zoomScaleNormal="100" zoomScaleSheetLayoutView="112" workbookViewId="0">
      <selection activeCell="C8" sqref="C8"/>
    </sheetView>
  </sheetViews>
  <sheetFormatPr defaultColWidth="0" defaultRowHeight="12.75" zeroHeight="1" x14ac:dyDescent="0.2"/>
  <cols>
    <col min="1" max="1" width="6.85546875" style="1" customWidth="1"/>
    <col min="2" max="2" width="37.42578125" style="1" bestFit="1" customWidth="1"/>
    <col min="3" max="4" width="14" style="1" bestFit="1" customWidth="1"/>
    <col min="5" max="16384" width="9.140625" style="1" hidden="1"/>
  </cols>
  <sheetData>
    <row r="1" spans="1:4" x14ac:dyDescent="0.2">
      <c r="A1" s="192" t="s">
        <v>220</v>
      </c>
      <c r="B1" s="192"/>
      <c r="C1" s="192"/>
      <c r="D1" s="192"/>
    </row>
    <row r="2" spans="1:4" x14ac:dyDescent="0.2">
      <c r="A2" s="192" t="str">
        <f>'I.2 Kerngegevens'!A2</f>
        <v>Financieel jaar ....</v>
      </c>
      <c r="B2" s="192"/>
      <c r="C2" s="192"/>
      <c r="D2" s="192"/>
    </row>
    <row r="3" spans="1:4" x14ac:dyDescent="0.2">
      <c r="A3" s="6"/>
      <c r="B3" s="102"/>
      <c r="C3" s="102"/>
      <c r="D3" s="102"/>
    </row>
    <row r="4" spans="1:4" x14ac:dyDescent="0.2">
      <c r="A4" s="48"/>
      <c r="B4" s="48"/>
      <c r="C4" s="49" t="s">
        <v>32</v>
      </c>
      <c r="D4" s="49" t="s">
        <v>308</v>
      </c>
    </row>
    <row r="5" spans="1:4" x14ac:dyDescent="0.2">
      <c r="A5" s="48"/>
      <c r="B5" s="48"/>
      <c r="C5" s="49" t="s">
        <v>244</v>
      </c>
      <c r="D5" s="49" t="s">
        <v>244</v>
      </c>
    </row>
    <row r="6" spans="1:4" x14ac:dyDescent="0.2">
      <c r="A6" s="48"/>
      <c r="B6" s="48"/>
      <c r="C6" s="48"/>
      <c r="D6" s="48"/>
    </row>
    <row r="7" spans="1:4" x14ac:dyDescent="0.2">
      <c r="A7" s="50"/>
      <c r="B7" s="51" t="s">
        <v>33</v>
      </c>
      <c r="C7" s="48"/>
      <c r="D7" s="48"/>
    </row>
    <row r="8" spans="1:4" x14ac:dyDescent="0.2">
      <c r="A8" s="52">
        <v>1</v>
      </c>
      <c r="B8" s="48" t="s">
        <v>34</v>
      </c>
      <c r="C8" s="89">
        <f>'D. Toelichting op de balans'!C19</f>
        <v>0</v>
      </c>
      <c r="D8" s="89">
        <f>'D. Toelichting op de balans'!D19</f>
        <v>0</v>
      </c>
    </row>
    <row r="9" spans="1:4" x14ac:dyDescent="0.2">
      <c r="A9" s="52">
        <v>2</v>
      </c>
      <c r="B9" s="48" t="s">
        <v>35</v>
      </c>
      <c r="C9" s="89">
        <f>'D. Toelichting op de balans'!C27</f>
        <v>0</v>
      </c>
      <c r="D9" s="89">
        <f>'D. Toelichting op de balans'!D27</f>
        <v>0</v>
      </c>
    </row>
    <row r="10" spans="1:4" x14ac:dyDescent="0.2">
      <c r="A10" s="52">
        <v>3</v>
      </c>
      <c r="B10" s="48" t="s">
        <v>36</v>
      </c>
      <c r="C10" s="89">
        <f>'D. Toelichting op de balans'!C32</f>
        <v>0</v>
      </c>
      <c r="D10" s="89">
        <f>'D. Toelichting op de balans'!D32</f>
        <v>0</v>
      </c>
    </row>
    <row r="11" spans="1:4" x14ac:dyDescent="0.2">
      <c r="A11" s="52">
        <v>4</v>
      </c>
      <c r="B11" s="48" t="s">
        <v>37</v>
      </c>
      <c r="C11" s="89">
        <f>'D. Toelichting op de balans'!C37</f>
        <v>0</v>
      </c>
      <c r="D11" s="89">
        <f>'D. Toelichting op de balans'!D37</f>
        <v>0</v>
      </c>
    </row>
    <row r="12" spans="1:4" x14ac:dyDescent="0.2">
      <c r="A12" s="52"/>
      <c r="B12" s="48"/>
      <c r="C12" s="88"/>
      <c r="D12" s="88"/>
    </row>
    <row r="13" spans="1:4" x14ac:dyDescent="0.2">
      <c r="A13" s="52"/>
      <c r="B13" s="51" t="s">
        <v>38</v>
      </c>
      <c r="C13" s="101">
        <f>SUM(C8:C11)</f>
        <v>0</v>
      </c>
      <c r="D13" s="101">
        <f>SUM(D8:D11)</f>
        <v>0</v>
      </c>
    </row>
    <row r="14" spans="1:4" x14ac:dyDescent="0.2">
      <c r="A14" s="52"/>
      <c r="B14" s="48"/>
      <c r="C14" s="88"/>
      <c r="D14" s="88"/>
    </row>
    <row r="15" spans="1:4" x14ac:dyDescent="0.2">
      <c r="A15" s="52"/>
      <c r="B15" s="51" t="s">
        <v>39</v>
      </c>
      <c r="C15" s="88"/>
      <c r="D15" s="88"/>
    </row>
    <row r="16" spans="1:4" x14ac:dyDescent="0.2">
      <c r="A16" s="52">
        <v>5</v>
      </c>
      <c r="B16" s="48" t="s">
        <v>40</v>
      </c>
      <c r="C16" s="89">
        <f>'D. Toelichting op de balans'!C43</f>
        <v>0</v>
      </c>
      <c r="D16" s="89">
        <f>'D. Toelichting op de balans'!D43</f>
        <v>0</v>
      </c>
    </row>
    <row r="17" spans="1:4" x14ac:dyDescent="0.2">
      <c r="A17" s="52">
        <v>6</v>
      </c>
      <c r="B17" s="48" t="s">
        <v>41</v>
      </c>
      <c r="C17" s="89">
        <f>'D. Toelichting op de balans'!C48</f>
        <v>0</v>
      </c>
      <c r="D17" s="89">
        <f>'D. Toelichting op de balans'!D48</f>
        <v>0</v>
      </c>
    </row>
    <row r="18" spans="1:4" x14ac:dyDescent="0.2">
      <c r="A18" s="52">
        <v>7</v>
      </c>
      <c r="B18" s="48" t="s">
        <v>42</v>
      </c>
      <c r="C18" s="89">
        <f>'E. Toelichting op de balans'!C10</f>
        <v>0</v>
      </c>
      <c r="D18" s="89">
        <f>'E. Toelichting op de balans'!D10</f>
        <v>0</v>
      </c>
    </row>
    <row r="19" spans="1:4" x14ac:dyDescent="0.2">
      <c r="A19" s="52"/>
      <c r="B19" s="48"/>
      <c r="C19" s="88"/>
      <c r="D19" s="88"/>
    </row>
    <row r="20" spans="1:4" x14ac:dyDescent="0.2">
      <c r="A20" s="52"/>
      <c r="B20" s="51" t="s">
        <v>43</v>
      </c>
      <c r="C20" s="101">
        <f>SUM(C16:C18)</f>
        <v>0</v>
      </c>
      <c r="D20" s="101">
        <f>SUM(D16:D18)</f>
        <v>0</v>
      </c>
    </row>
    <row r="21" spans="1:4" x14ac:dyDescent="0.2">
      <c r="A21" s="52"/>
      <c r="B21" s="48"/>
      <c r="C21" s="88"/>
      <c r="D21" s="88"/>
    </row>
    <row r="22" spans="1:4" x14ac:dyDescent="0.2">
      <c r="A22" s="52">
        <v>8</v>
      </c>
      <c r="B22" s="48" t="s">
        <v>44</v>
      </c>
      <c r="C22" s="89">
        <f>'E. Toelichting op de balans'!C17</f>
        <v>0</v>
      </c>
      <c r="D22" s="89">
        <f>'E. Toelichting op de balans'!D17</f>
        <v>0</v>
      </c>
    </row>
    <row r="23" spans="1:4" x14ac:dyDescent="0.2">
      <c r="A23" s="50"/>
      <c r="B23" s="48"/>
      <c r="C23" s="88"/>
      <c r="D23" s="88"/>
    </row>
    <row r="24" spans="1:4" x14ac:dyDescent="0.2">
      <c r="A24" s="48"/>
      <c r="B24" s="51" t="s">
        <v>45</v>
      </c>
      <c r="C24" s="101">
        <f>C20+C22</f>
        <v>0</v>
      </c>
      <c r="D24" s="101">
        <f>D20+D22</f>
        <v>0</v>
      </c>
    </row>
    <row r="25" spans="1:4" hidden="1" x14ac:dyDescent="0.2">
      <c r="A25" s="102"/>
      <c r="B25" s="102"/>
      <c r="C25" s="102"/>
      <c r="D25" s="102"/>
    </row>
    <row r="26" spans="1:4" hidden="1" x14ac:dyDescent="0.2">
      <c r="A26" s="6"/>
      <c r="B26" s="102"/>
      <c r="C26" s="102"/>
      <c r="D26" s="102"/>
    </row>
  </sheetData>
  <sheetProtection algorithmName="SHA-512" hashValue="qyF8sil5qEt8NwDoBeZnxMyHbaKRR6dK8f9xwuUk1aRWMRcsTsgbaWLwRQvjtPlNmzl2usjnmQVQ5lEF4LiObw==" saltValue="h/DK89uIstXkuNM/ccC0hA==" spinCount="100000" sheet="1" objects="1" scenarios="1" formatColumns="0" formatRows="0"/>
  <mergeCells count="2">
    <mergeCell ref="A1:D1"/>
    <mergeCell ref="A2:D2"/>
  </mergeCells>
  <printOptions horizontalCentered="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D30"/>
  <sheetViews>
    <sheetView zoomScaleNormal="100" zoomScaleSheetLayoutView="100" workbookViewId="0">
      <selection activeCell="C23" sqref="C23"/>
    </sheetView>
  </sheetViews>
  <sheetFormatPr defaultColWidth="0" defaultRowHeight="12.75" zeroHeight="1" x14ac:dyDescent="0.2"/>
  <cols>
    <col min="1" max="1" width="6.85546875" style="1" customWidth="1"/>
    <col min="2" max="2" width="42.140625" style="1" customWidth="1"/>
    <col min="3" max="4" width="17" style="1" bestFit="1" customWidth="1"/>
    <col min="5" max="16384" width="9.140625" style="1" hidden="1"/>
  </cols>
  <sheetData>
    <row r="1" spans="1:4" x14ac:dyDescent="0.2">
      <c r="A1" s="192" t="s">
        <v>221</v>
      </c>
      <c r="B1" s="192"/>
      <c r="C1" s="192"/>
      <c r="D1" s="192"/>
    </row>
    <row r="2" spans="1:4" x14ac:dyDescent="0.2">
      <c r="A2" s="192" t="str">
        <f>'I.2 Kerngegevens'!A2</f>
        <v>Financieel jaar ....</v>
      </c>
      <c r="B2" s="192"/>
      <c r="C2" s="192"/>
      <c r="D2" s="192"/>
    </row>
    <row r="3" spans="1:4" x14ac:dyDescent="0.2">
      <c r="A3" s="2"/>
    </row>
    <row r="4" spans="1:4" x14ac:dyDescent="0.2">
      <c r="A4" s="50"/>
      <c r="B4" s="53"/>
      <c r="C4" s="49" t="s">
        <v>32</v>
      </c>
      <c r="D4" s="49" t="s">
        <v>308</v>
      </c>
    </row>
    <row r="5" spans="1:4" x14ac:dyDescent="0.2">
      <c r="A5" s="50"/>
      <c r="B5" s="53"/>
      <c r="C5" s="49" t="s">
        <v>246</v>
      </c>
      <c r="D5" s="49" t="s">
        <v>246</v>
      </c>
    </row>
    <row r="6" spans="1:4" x14ac:dyDescent="0.2">
      <c r="A6" s="50"/>
      <c r="B6" s="20"/>
      <c r="C6" s="20"/>
      <c r="D6" s="20"/>
    </row>
    <row r="7" spans="1:4" x14ac:dyDescent="0.2">
      <c r="A7" s="54">
        <v>1</v>
      </c>
      <c r="B7" s="55" t="s">
        <v>245</v>
      </c>
      <c r="C7" s="20"/>
      <c r="D7" s="20"/>
    </row>
    <row r="8" spans="1:4" x14ac:dyDescent="0.2">
      <c r="A8" s="52">
        <v>1.1000000000000001</v>
      </c>
      <c r="B8" s="20" t="s">
        <v>46</v>
      </c>
      <c r="C8" s="89">
        <f>'F. Toelichting baten en lasten'!C14</f>
        <v>0</v>
      </c>
      <c r="D8" s="89">
        <f>'F. Toelichting baten en lasten'!D14</f>
        <v>0</v>
      </c>
    </row>
    <row r="9" spans="1:4" x14ac:dyDescent="0.2">
      <c r="A9" s="52">
        <v>1.2</v>
      </c>
      <c r="B9" s="20" t="s">
        <v>47</v>
      </c>
      <c r="C9" s="89">
        <f>'F. Toelichting baten en lasten'!C21</f>
        <v>0</v>
      </c>
      <c r="D9" s="89">
        <f>'F. Toelichting baten en lasten'!D21</f>
        <v>0</v>
      </c>
    </row>
    <row r="10" spans="1:4" x14ac:dyDescent="0.2">
      <c r="A10" s="52"/>
      <c r="B10" s="20"/>
      <c r="C10" s="88"/>
      <c r="D10" s="88"/>
    </row>
    <row r="11" spans="1:4" x14ac:dyDescent="0.2">
      <c r="A11" s="52">
        <v>2</v>
      </c>
      <c r="B11" s="20" t="s">
        <v>48</v>
      </c>
      <c r="C11" s="89">
        <f>'F. Toelichting baten en lasten'!C28</f>
        <v>0</v>
      </c>
      <c r="D11" s="89">
        <f>'F. Toelichting baten en lasten'!D28</f>
        <v>0</v>
      </c>
    </row>
    <row r="12" spans="1:4" x14ac:dyDescent="0.2">
      <c r="A12" s="52">
        <v>3</v>
      </c>
      <c r="B12" s="20" t="s">
        <v>49</v>
      </c>
      <c r="C12" s="89">
        <f>'F. Toelichting baten en lasten'!C34</f>
        <v>0</v>
      </c>
      <c r="D12" s="89">
        <f>'F. Toelichting baten en lasten'!D34</f>
        <v>0</v>
      </c>
    </row>
    <row r="13" spans="1:4" x14ac:dyDescent="0.2">
      <c r="A13" s="52"/>
      <c r="B13" s="20"/>
      <c r="C13" s="88"/>
      <c r="D13" s="88"/>
    </row>
    <row r="14" spans="1:4" ht="38.25" x14ac:dyDescent="0.2">
      <c r="A14" s="52"/>
      <c r="B14" s="12" t="s">
        <v>50</v>
      </c>
      <c r="C14" s="101">
        <f>C8+C9+C11+C12</f>
        <v>0</v>
      </c>
      <c r="D14" s="101">
        <f>D8+D9+D11+D12</f>
        <v>0</v>
      </c>
    </row>
    <row r="15" spans="1:4" x14ac:dyDescent="0.2">
      <c r="A15" s="52"/>
      <c r="B15" s="20"/>
      <c r="C15" s="88"/>
      <c r="D15" s="88"/>
    </row>
    <row r="16" spans="1:4" x14ac:dyDescent="0.2">
      <c r="A16" s="52">
        <v>4</v>
      </c>
      <c r="B16" s="20" t="s">
        <v>51</v>
      </c>
      <c r="C16" s="89">
        <f>'F. Toelichting baten en lasten'!C39</f>
        <v>0</v>
      </c>
      <c r="D16" s="89">
        <f>'F. Toelichting baten en lasten'!D39</f>
        <v>0</v>
      </c>
    </row>
    <row r="17" spans="1:4" x14ac:dyDescent="0.2">
      <c r="A17" s="52">
        <v>5</v>
      </c>
      <c r="B17" s="20" t="s">
        <v>52</v>
      </c>
      <c r="C17" s="89">
        <f>'G. Toelichting baten en lasten2'!C14</f>
        <v>0</v>
      </c>
      <c r="D17" s="89">
        <f>'G. Toelichting baten en lasten2'!D14</f>
        <v>0</v>
      </c>
    </row>
    <row r="18" spans="1:4" x14ac:dyDescent="0.2">
      <c r="A18" s="52">
        <v>6</v>
      </c>
      <c r="B18" s="20" t="s">
        <v>53</v>
      </c>
      <c r="C18" s="89">
        <f>'G. Toelichting baten en lasten2'!C19</f>
        <v>0</v>
      </c>
      <c r="D18" s="89">
        <f>'G. Toelichting baten en lasten2'!D19</f>
        <v>0</v>
      </c>
    </row>
    <row r="19" spans="1:4" x14ac:dyDescent="0.2">
      <c r="A19" s="52">
        <v>7</v>
      </c>
      <c r="B19" s="20" t="s">
        <v>54</v>
      </c>
      <c r="C19" s="89">
        <f>'G. Toelichting baten en lasten2'!C32</f>
        <v>0</v>
      </c>
      <c r="D19" s="89">
        <f>'G. Toelichting baten en lasten2'!D32</f>
        <v>0</v>
      </c>
    </row>
    <row r="20" spans="1:4" x14ac:dyDescent="0.2">
      <c r="A20" s="52"/>
      <c r="B20" s="20"/>
      <c r="C20" s="88"/>
      <c r="D20" s="88"/>
    </row>
    <row r="21" spans="1:4" ht="25.5" x14ac:dyDescent="0.2">
      <c r="A21" s="52"/>
      <c r="B21" s="12" t="s">
        <v>55</v>
      </c>
      <c r="C21" s="101">
        <f>C14-C16-C17-C18-C19</f>
        <v>0</v>
      </c>
      <c r="D21" s="101">
        <f>D14-D16-D17-D18-D19</f>
        <v>0</v>
      </c>
    </row>
    <row r="22" spans="1:4" x14ac:dyDescent="0.2">
      <c r="A22" s="52"/>
      <c r="B22" s="53"/>
      <c r="C22" s="88"/>
      <c r="D22" s="88"/>
    </row>
    <row r="23" spans="1:4" x14ac:dyDescent="0.2">
      <c r="A23" s="52">
        <v>8</v>
      </c>
      <c r="B23" s="53" t="s">
        <v>56</v>
      </c>
      <c r="C23" s="135"/>
      <c r="D23" s="136"/>
    </row>
    <row r="24" spans="1:4" x14ac:dyDescent="0.2">
      <c r="A24" s="52">
        <v>9</v>
      </c>
      <c r="B24" s="53" t="s">
        <v>57</v>
      </c>
      <c r="C24" s="135"/>
      <c r="D24" s="136"/>
    </row>
    <row r="25" spans="1:4" x14ac:dyDescent="0.2">
      <c r="A25" s="52"/>
      <c r="B25" s="53"/>
      <c r="C25" s="88"/>
      <c r="D25" s="88"/>
    </row>
    <row r="26" spans="1:4" x14ac:dyDescent="0.2">
      <c r="A26" s="52"/>
      <c r="B26" s="55" t="s">
        <v>58</v>
      </c>
      <c r="C26" s="101">
        <f>C21+C23+C24</f>
        <v>0</v>
      </c>
      <c r="D26" s="101">
        <f>D21+D23+D24</f>
        <v>0</v>
      </c>
    </row>
    <row r="27" spans="1:4" x14ac:dyDescent="0.2">
      <c r="A27" s="52"/>
      <c r="B27" s="20"/>
      <c r="C27" s="88"/>
      <c r="D27" s="88"/>
    </row>
    <row r="28" spans="1:4" x14ac:dyDescent="0.2">
      <c r="A28" s="52">
        <v>10</v>
      </c>
      <c r="B28" s="20" t="s">
        <v>59</v>
      </c>
      <c r="C28" s="135"/>
      <c r="D28" s="136"/>
    </row>
    <row r="29" spans="1:4" x14ac:dyDescent="0.2">
      <c r="A29" s="50"/>
      <c r="B29" s="20"/>
      <c r="C29" s="88"/>
      <c r="D29" s="88"/>
    </row>
    <row r="30" spans="1:4" x14ac:dyDescent="0.2">
      <c r="A30" s="50"/>
      <c r="B30" s="55" t="s">
        <v>60</v>
      </c>
      <c r="C30" s="101">
        <f>C26-C28</f>
        <v>0</v>
      </c>
      <c r="D30" s="101">
        <f>D26-D28</f>
        <v>0</v>
      </c>
    </row>
  </sheetData>
  <sheetProtection algorithmName="SHA-512" hashValue="68nDcpL50ZPDjsgkmqIaFhOrI2NykOfzd45HT6trIqG6HN3Or42Ay6deDBvt3izKMzn0VapbE9rIqaUtpuv+/g==" saltValue="FpMtVemg2mXIxJGpYDraPA==" spinCount="100000" sheet="1" objects="1" scenarios="1" formatColumns="0" formatRows="0"/>
  <mergeCells count="2">
    <mergeCell ref="A1:D1"/>
    <mergeCell ref="A2:D2"/>
  </mergeCells>
  <printOptions horizontalCentered="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D48"/>
  <sheetViews>
    <sheetView zoomScaleNormal="100" zoomScaleSheetLayoutView="110" workbookViewId="0">
      <selection activeCell="D8" sqref="D8"/>
    </sheetView>
  </sheetViews>
  <sheetFormatPr defaultColWidth="0" defaultRowHeight="12.75" zeroHeight="1" x14ac:dyDescent="0.2"/>
  <cols>
    <col min="1" max="1" width="6.85546875" style="129" customWidth="1"/>
    <col min="2" max="2" width="55.85546875" style="129" bestFit="1" customWidth="1"/>
    <col min="3" max="4" width="12.42578125" style="129" customWidth="1"/>
    <col min="5" max="16384" width="9.140625" style="129" hidden="1"/>
  </cols>
  <sheetData>
    <row r="1" spans="1:4" x14ac:dyDescent="0.2">
      <c r="A1" s="191" t="s">
        <v>82</v>
      </c>
      <c r="B1" s="191"/>
      <c r="C1" s="191"/>
      <c r="D1" s="191"/>
    </row>
    <row r="2" spans="1:4" x14ac:dyDescent="0.2">
      <c r="A2" s="191" t="str">
        <f>'I.2 Kerngegevens'!A2</f>
        <v>Financieel jaar ....</v>
      </c>
      <c r="B2" s="191"/>
      <c r="C2" s="191"/>
      <c r="D2" s="191"/>
    </row>
    <row r="3" spans="1:4" x14ac:dyDescent="0.2">
      <c r="A3" s="137"/>
    </row>
    <row r="4" spans="1:4" x14ac:dyDescent="0.2">
      <c r="A4" s="138"/>
      <c r="B4" s="139"/>
      <c r="C4" s="140" t="s">
        <v>32</v>
      </c>
      <c r="D4" s="140" t="s">
        <v>308</v>
      </c>
    </row>
    <row r="5" spans="1:4" x14ac:dyDescent="0.2">
      <c r="A5" s="138"/>
      <c r="B5" s="139"/>
      <c r="C5" s="140" t="s">
        <v>246</v>
      </c>
      <c r="D5" s="140" t="s">
        <v>246</v>
      </c>
    </row>
    <row r="6" spans="1:4" x14ac:dyDescent="0.2">
      <c r="A6" s="141">
        <v>1</v>
      </c>
      <c r="B6" s="142" t="s">
        <v>168</v>
      </c>
      <c r="C6" s="142"/>
      <c r="D6" s="142"/>
    </row>
    <row r="7" spans="1:4" x14ac:dyDescent="0.2">
      <c r="A7" s="143"/>
      <c r="B7" s="144" t="s">
        <v>16</v>
      </c>
      <c r="C7" s="145"/>
      <c r="D7" s="145"/>
    </row>
    <row r="8" spans="1:4" x14ac:dyDescent="0.2">
      <c r="A8" s="143">
        <v>1.1000000000000001</v>
      </c>
      <c r="B8" s="145" t="s">
        <v>61</v>
      </c>
      <c r="C8" s="146">
        <f>'L. Ontwik. vastrentende waarden'!B15</f>
        <v>0</v>
      </c>
      <c r="D8" s="136"/>
    </row>
    <row r="9" spans="1:4" x14ac:dyDescent="0.2">
      <c r="A9" s="143">
        <v>1.2</v>
      </c>
      <c r="B9" s="145" t="s">
        <v>62</v>
      </c>
      <c r="C9" s="146">
        <f>'L. Ontwik. vastrentende waarden'!C15</f>
        <v>0</v>
      </c>
      <c r="D9" s="136"/>
    </row>
    <row r="10" spans="1:4" x14ac:dyDescent="0.2">
      <c r="A10" s="143">
        <v>1.3</v>
      </c>
      <c r="B10" s="145" t="s">
        <v>63</v>
      </c>
      <c r="C10" s="146">
        <f>'L. Ontwik. vastrentende waarden'!D15</f>
        <v>0</v>
      </c>
      <c r="D10" s="136"/>
    </row>
    <row r="11" spans="1:4" x14ac:dyDescent="0.2">
      <c r="A11" s="143">
        <v>1.4</v>
      </c>
      <c r="B11" s="145" t="s">
        <v>64</v>
      </c>
      <c r="C11" s="146">
        <f>'L. Ontwik. vastrentende waarden'!E15</f>
        <v>0</v>
      </c>
      <c r="D11" s="136"/>
    </row>
    <row r="12" spans="1:4" x14ac:dyDescent="0.2">
      <c r="A12" s="143">
        <v>1.5</v>
      </c>
      <c r="B12" s="145" t="s">
        <v>286</v>
      </c>
      <c r="C12" s="146">
        <f>'L. Ontwik. vastrentende waarden'!F15</f>
        <v>0</v>
      </c>
      <c r="D12" s="136"/>
    </row>
    <row r="13" spans="1:4" x14ac:dyDescent="0.2">
      <c r="A13" s="143"/>
      <c r="B13" s="145"/>
      <c r="C13" s="147"/>
      <c r="D13" s="147"/>
    </row>
    <row r="14" spans="1:4" x14ac:dyDescent="0.2">
      <c r="A14" s="143"/>
      <c r="B14" s="144" t="s">
        <v>13</v>
      </c>
      <c r="C14" s="147"/>
      <c r="D14" s="147"/>
    </row>
    <row r="15" spans="1:4" x14ac:dyDescent="0.2">
      <c r="A15" s="143">
        <v>1.6</v>
      </c>
      <c r="B15" s="145" t="s">
        <v>65</v>
      </c>
      <c r="C15" s="146">
        <f>'M. Ontwik. zakelijke waarden'!B14</f>
        <v>0</v>
      </c>
      <c r="D15" s="136"/>
    </row>
    <row r="16" spans="1:4" x14ac:dyDescent="0.2">
      <c r="A16" s="143">
        <v>1.7</v>
      </c>
      <c r="B16" s="145" t="s">
        <v>66</v>
      </c>
      <c r="C16" s="146">
        <f>'M. Ontwik. zakelijke waarden'!C14</f>
        <v>0</v>
      </c>
      <c r="D16" s="136"/>
    </row>
    <row r="17" spans="1:4" x14ac:dyDescent="0.2">
      <c r="A17" s="143">
        <v>1.8</v>
      </c>
      <c r="B17" s="145" t="s">
        <v>67</v>
      </c>
      <c r="C17" s="146">
        <f>'M. Ontwik. zakelijke waarden'!D14</f>
        <v>0</v>
      </c>
      <c r="D17" s="136"/>
    </row>
    <row r="18" spans="1:4" x14ac:dyDescent="0.2">
      <c r="A18" s="143">
        <v>1.9</v>
      </c>
      <c r="B18" s="145" t="s">
        <v>285</v>
      </c>
      <c r="C18" s="146">
        <f>'M. Ontwik. zakelijke waarden'!E14</f>
        <v>0</v>
      </c>
      <c r="D18" s="136"/>
    </row>
    <row r="19" spans="1:4" x14ac:dyDescent="0.2">
      <c r="A19" s="148"/>
      <c r="B19" s="142" t="s">
        <v>68</v>
      </c>
      <c r="C19" s="149">
        <f>SUM(C8:C12)+SUM(C15:C18)</f>
        <v>0</v>
      </c>
      <c r="D19" s="149">
        <f>SUM(D8:D12)+SUM(D15:D18)</f>
        <v>0</v>
      </c>
    </row>
    <row r="20" spans="1:4" x14ac:dyDescent="0.2">
      <c r="A20" s="143"/>
      <c r="B20" s="145"/>
      <c r="C20" s="147"/>
      <c r="D20" s="147"/>
    </row>
    <row r="21" spans="1:4" x14ac:dyDescent="0.2">
      <c r="A21" s="141">
        <v>2</v>
      </c>
      <c r="B21" s="142" t="s">
        <v>247</v>
      </c>
      <c r="C21" s="147"/>
      <c r="D21" s="147"/>
    </row>
    <row r="22" spans="1:4" x14ac:dyDescent="0.2">
      <c r="A22" s="143">
        <v>2.1</v>
      </c>
      <c r="B22" s="145" t="s">
        <v>69</v>
      </c>
      <c r="C22" s="135"/>
      <c r="D22" s="136"/>
    </row>
    <row r="23" spans="1:4" x14ac:dyDescent="0.2">
      <c r="A23" s="143">
        <v>2.2000000000000002</v>
      </c>
      <c r="B23" s="145" t="s">
        <v>70</v>
      </c>
      <c r="C23" s="135"/>
      <c r="D23" s="136"/>
    </row>
    <row r="24" spans="1:4" x14ac:dyDescent="0.2">
      <c r="A24" s="143">
        <v>2.2999999999999998</v>
      </c>
      <c r="B24" s="145" t="s">
        <v>71</v>
      </c>
      <c r="C24" s="135"/>
      <c r="D24" s="136"/>
    </row>
    <row r="25" spans="1:4" x14ac:dyDescent="0.2">
      <c r="A25" s="143">
        <v>2.4</v>
      </c>
      <c r="B25" s="145" t="s">
        <v>72</v>
      </c>
      <c r="C25" s="135"/>
      <c r="D25" s="136"/>
    </row>
    <row r="26" spans="1:4" x14ac:dyDescent="0.2">
      <c r="A26" s="143">
        <v>2.5</v>
      </c>
      <c r="B26" s="145" t="s">
        <v>248</v>
      </c>
      <c r="C26" s="135"/>
      <c r="D26" s="136"/>
    </row>
    <row r="27" spans="1:4" x14ac:dyDescent="0.2">
      <c r="A27" s="148"/>
      <c r="B27" s="142" t="s">
        <v>68</v>
      </c>
      <c r="C27" s="149">
        <f>SUM(C22:C26)</f>
        <v>0</v>
      </c>
      <c r="D27" s="149">
        <f>SUM(D22:D26)</f>
        <v>0</v>
      </c>
    </row>
    <row r="28" spans="1:4" x14ac:dyDescent="0.2">
      <c r="A28" s="143"/>
      <c r="B28" s="145"/>
      <c r="C28" s="147"/>
      <c r="D28" s="147"/>
    </row>
    <row r="29" spans="1:4" x14ac:dyDescent="0.2">
      <c r="A29" s="141">
        <v>3</v>
      </c>
      <c r="B29" s="142" t="s">
        <v>73</v>
      </c>
      <c r="C29" s="147"/>
      <c r="D29" s="147"/>
    </row>
    <row r="30" spans="1:4" x14ac:dyDescent="0.2">
      <c r="A30" s="143">
        <v>3.1</v>
      </c>
      <c r="B30" s="145" t="s">
        <v>74</v>
      </c>
      <c r="C30" s="135"/>
      <c r="D30" s="136"/>
    </row>
    <row r="31" spans="1:4" x14ac:dyDescent="0.2">
      <c r="A31" s="143">
        <v>3.2</v>
      </c>
      <c r="B31" s="145" t="s">
        <v>75</v>
      </c>
      <c r="C31" s="135"/>
      <c r="D31" s="136"/>
    </row>
    <row r="32" spans="1:4" x14ac:dyDescent="0.2">
      <c r="A32" s="143"/>
      <c r="B32" s="142" t="s">
        <v>68</v>
      </c>
      <c r="C32" s="149">
        <f>SUM(C30:C31)</f>
        <v>0</v>
      </c>
      <c r="D32" s="149">
        <f>SUM(D30:D31)</f>
        <v>0</v>
      </c>
    </row>
    <row r="33" spans="1:4" x14ac:dyDescent="0.2">
      <c r="A33" s="143"/>
      <c r="B33" s="145"/>
      <c r="C33" s="147"/>
      <c r="D33" s="147"/>
    </row>
    <row r="34" spans="1:4" ht="12" customHeight="1" x14ac:dyDescent="0.2">
      <c r="A34" s="141">
        <v>4</v>
      </c>
      <c r="B34" s="142" t="s">
        <v>76</v>
      </c>
      <c r="C34" s="147"/>
      <c r="D34" s="147"/>
    </row>
    <row r="35" spans="1:4" x14ac:dyDescent="0.2">
      <c r="A35" s="143">
        <v>4.0999999999999996</v>
      </c>
      <c r="B35" s="145" t="s">
        <v>292</v>
      </c>
      <c r="C35" s="135"/>
      <c r="D35" s="136"/>
    </row>
    <row r="36" spans="1:4" x14ac:dyDescent="0.2">
      <c r="A36" s="143">
        <v>4.2</v>
      </c>
      <c r="B36" s="145" t="s">
        <v>293</v>
      </c>
      <c r="C36" s="135"/>
      <c r="D36" s="136"/>
    </row>
    <row r="37" spans="1:4" x14ac:dyDescent="0.2">
      <c r="A37" s="141"/>
      <c r="B37" s="142" t="s">
        <v>68</v>
      </c>
      <c r="C37" s="149">
        <f>SUM(C35:C36)</f>
        <v>0</v>
      </c>
      <c r="D37" s="149">
        <f>SUM(D35:D36)</f>
        <v>0</v>
      </c>
    </row>
    <row r="38" spans="1:4" x14ac:dyDescent="0.2">
      <c r="A38" s="143"/>
      <c r="B38" s="145"/>
      <c r="C38" s="147"/>
      <c r="D38" s="147"/>
    </row>
    <row r="39" spans="1:4" x14ac:dyDescent="0.2">
      <c r="A39" s="141">
        <v>5</v>
      </c>
      <c r="B39" s="142" t="s">
        <v>249</v>
      </c>
      <c r="C39" s="147"/>
      <c r="D39" s="147"/>
    </row>
    <row r="40" spans="1:4" x14ac:dyDescent="0.2">
      <c r="A40" s="143">
        <v>5.0999999999999996</v>
      </c>
      <c r="B40" s="145" t="s">
        <v>77</v>
      </c>
      <c r="C40" s="135"/>
      <c r="D40" s="136"/>
    </row>
    <row r="41" spans="1:4" x14ac:dyDescent="0.2">
      <c r="A41" s="143">
        <v>5.2</v>
      </c>
      <c r="B41" s="145" t="s">
        <v>78</v>
      </c>
      <c r="C41" s="135"/>
      <c r="D41" s="136"/>
    </row>
    <row r="42" spans="1:4" x14ac:dyDescent="0.2">
      <c r="A42" s="143">
        <v>5.3</v>
      </c>
      <c r="B42" s="145" t="s">
        <v>79</v>
      </c>
      <c r="C42" s="135"/>
      <c r="D42" s="136"/>
    </row>
    <row r="43" spans="1:4" x14ac:dyDescent="0.2">
      <c r="A43" s="148"/>
      <c r="B43" s="142" t="s">
        <v>68</v>
      </c>
      <c r="C43" s="149">
        <f>SUM(C40:C42)</f>
        <v>0</v>
      </c>
      <c r="D43" s="149">
        <f>SUM(D40:D42)</f>
        <v>0</v>
      </c>
    </row>
    <row r="44" spans="1:4" x14ac:dyDescent="0.2">
      <c r="A44" s="148"/>
      <c r="B44" s="145"/>
      <c r="C44" s="147"/>
      <c r="D44" s="147"/>
    </row>
    <row r="45" spans="1:4" x14ac:dyDescent="0.2">
      <c r="A45" s="141">
        <v>6</v>
      </c>
      <c r="B45" s="142" t="s">
        <v>250</v>
      </c>
      <c r="C45" s="147"/>
      <c r="D45" s="147"/>
    </row>
    <row r="46" spans="1:4" x14ac:dyDescent="0.2">
      <c r="A46" s="143">
        <v>6.1</v>
      </c>
      <c r="B46" s="145" t="s">
        <v>80</v>
      </c>
      <c r="C46" s="135"/>
      <c r="D46" s="136"/>
    </row>
    <row r="47" spans="1:4" x14ac:dyDescent="0.2">
      <c r="A47" s="143">
        <v>6.2</v>
      </c>
      <c r="B47" s="145" t="s">
        <v>81</v>
      </c>
      <c r="C47" s="135"/>
      <c r="D47" s="136"/>
    </row>
    <row r="48" spans="1:4" x14ac:dyDescent="0.2">
      <c r="A48" s="143"/>
      <c r="B48" s="142" t="s">
        <v>68</v>
      </c>
      <c r="C48" s="149">
        <f>SUM(C46:C47)</f>
        <v>0</v>
      </c>
      <c r="D48" s="149">
        <f>SUM(D46:D47)</f>
        <v>0</v>
      </c>
    </row>
  </sheetData>
  <sheetProtection algorithmName="SHA-512" hashValue="SDCkqRgeZVCVaKE7owxZVzm/lB5riCy+TpYiaWtxxqT1O2DAcfkaC/pSp2GWoEd2PwT/v9CJfIg51SLa5lxcsA==" saltValue="heDg4MrKhfC7WZWNFTdPfw==" spinCount="100000" sheet="1" objects="1" scenarios="1" formatColumns="0" formatRows="0"/>
  <mergeCells count="2">
    <mergeCell ref="A1:D1"/>
    <mergeCell ref="A2:D2"/>
  </mergeCells>
  <printOptions horizontalCentered="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D21"/>
  <sheetViews>
    <sheetView zoomScaleNormal="100" workbookViewId="0">
      <selection activeCell="C7" sqref="C7"/>
    </sheetView>
  </sheetViews>
  <sheetFormatPr defaultColWidth="0" defaultRowHeight="12.75" zeroHeight="1" x14ac:dyDescent="0.2"/>
  <cols>
    <col min="1" max="1" width="6.85546875" style="129" customWidth="1"/>
    <col min="2" max="2" width="54" style="129" customWidth="1"/>
    <col min="3" max="4" width="12.42578125" style="129" customWidth="1"/>
    <col min="5" max="16384" width="9.140625" style="129" hidden="1"/>
  </cols>
  <sheetData>
    <row r="1" spans="1:4" x14ac:dyDescent="0.2">
      <c r="A1" s="191" t="s">
        <v>88</v>
      </c>
      <c r="B1" s="191"/>
      <c r="C1" s="191"/>
      <c r="D1" s="191"/>
    </row>
    <row r="2" spans="1:4" x14ac:dyDescent="0.2">
      <c r="A2" s="191" t="str">
        <f>'I.2 Kerngegevens'!A2</f>
        <v>Financieel jaar ....</v>
      </c>
      <c r="B2" s="191"/>
      <c r="C2" s="191"/>
      <c r="D2" s="191"/>
    </row>
    <row r="3" spans="1:4" x14ac:dyDescent="0.2">
      <c r="A3" s="150"/>
    </row>
    <row r="4" spans="1:4" x14ac:dyDescent="0.2">
      <c r="A4" s="138"/>
      <c r="B4" s="139"/>
      <c r="C4" s="140" t="s">
        <v>32</v>
      </c>
      <c r="D4" s="140" t="s">
        <v>308</v>
      </c>
    </row>
    <row r="5" spans="1:4" x14ac:dyDescent="0.2">
      <c r="A5" s="138"/>
      <c r="B5" s="139"/>
      <c r="C5" s="140" t="s">
        <v>246</v>
      </c>
      <c r="D5" s="140" t="s">
        <v>246</v>
      </c>
    </row>
    <row r="6" spans="1:4" x14ac:dyDescent="0.2">
      <c r="A6" s="141">
        <v>7</v>
      </c>
      <c r="B6" s="142" t="s">
        <v>251</v>
      </c>
      <c r="C6" s="145"/>
      <c r="D6" s="145"/>
    </row>
    <row r="7" spans="1:4" x14ac:dyDescent="0.2">
      <c r="A7" s="143">
        <v>7.1</v>
      </c>
      <c r="B7" s="145" t="s">
        <v>287</v>
      </c>
      <c r="C7" s="135"/>
      <c r="D7" s="136"/>
    </row>
    <row r="8" spans="1:4" x14ac:dyDescent="0.2">
      <c r="A8" s="143">
        <v>7.2</v>
      </c>
      <c r="B8" s="145" t="s">
        <v>83</v>
      </c>
      <c r="C8" s="135"/>
      <c r="D8" s="136"/>
    </row>
    <row r="9" spans="1:4" x14ac:dyDescent="0.2">
      <c r="A9" s="143">
        <v>7.3</v>
      </c>
      <c r="B9" s="145" t="s">
        <v>282</v>
      </c>
      <c r="C9" s="135"/>
      <c r="D9" s="136"/>
    </row>
    <row r="10" spans="1:4" x14ac:dyDescent="0.2">
      <c r="A10" s="143"/>
      <c r="B10" s="142" t="s">
        <v>68</v>
      </c>
      <c r="C10" s="149">
        <f>SUM(C7:C9)</f>
        <v>0</v>
      </c>
      <c r="D10" s="149">
        <f>SUM(D7:D9)</f>
        <v>0</v>
      </c>
    </row>
    <row r="11" spans="1:4" x14ac:dyDescent="0.2">
      <c r="A11" s="143"/>
      <c r="B11" s="145"/>
      <c r="C11" s="147"/>
      <c r="D11" s="147"/>
    </row>
    <row r="12" spans="1:4" x14ac:dyDescent="0.2">
      <c r="A12" s="141">
        <v>8</v>
      </c>
      <c r="B12" s="142" t="s">
        <v>252</v>
      </c>
      <c r="C12" s="147"/>
      <c r="D12" s="147"/>
    </row>
    <row r="13" spans="1:4" x14ac:dyDescent="0.2">
      <c r="A13" s="143">
        <v>8.1</v>
      </c>
      <c r="B13" s="145" t="s">
        <v>288</v>
      </c>
      <c r="C13" s="135"/>
      <c r="D13" s="136"/>
    </row>
    <row r="14" spans="1:4" x14ac:dyDescent="0.2">
      <c r="A14" s="143">
        <v>8.1999999999999993</v>
      </c>
      <c r="B14" s="145" t="s">
        <v>84</v>
      </c>
      <c r="C14" s="135"/>
      <c r="D14" s="136"/>
    </row>
    <row r="15" spans="1:4" x14ac:dyDescent="0.2">
      <c r="A15" s="143">
        <v>8.3000000000000007</v>
      </c>
      <c r="B15" s="145" t="s">
        <v>85</v>
      </c>
      <c r="C15" s="135"/>
      <c r="D15" s="136"/>
    </row>
    <row r="16" spans="1:4" x14ac:dyDescent="0.2">
      <c r="A16" s="143">
        <v>8.4</v>
      </c>
      <c r="B16" s="145" t="s">
        <v>19</v>
      </c>
      <c r="C16" s="135"/>
      <c r="D16" s="136"/>
    </row>
    <row r="17" spans="1:4" x14ac:dyDescent="0.2">
      <c r="A17" s="143"/>
      <c r="B17" s="142" t="s">
        <v>68</v>
      </c>
      <c r="C17" s="149">
        <f>SUM(C13:C16)</f>
        <v>0</v>
      </c>
      <c r="D17" s="149">
        <f>SUM(D13:D16)</f>
        <v>0</v>
      </c>
    </row>
    <row r="18" spans="1:4" x14ac:dyDescent="0.2">
      <c r="A18" s="143"/>
      <c r="B18" s="145"/>
      <c r="C18" s="147"/>
      <c r="D18" s="147"/>
    </row>
    <row r="19" spans="1:4" x14ac:dyDescent="0.2">
      <c r="A19" s="141">
        <v>9</v>
      </c>
      <c r="B19" s="142" t="s">
        <v>253</v>
      </c>
      <c r="C19" s="147"/>
      <c r="D19" s="147"/>
    </row>
    <row r="20" spans="1:4" ht="25.5" x14ac:dyDescent="0.2">
      <c r="A20" s="143">
        <v>9.1</v>
      </c>
      <c r="B20" s="151" t="s">
        <v>86</v>
      </c>
      <c r="C20" s="135"/>
      <c r="D20" s="136"/>
    </row>
    <row r="21" spans="1:4" ht="38.25" x14ac:dyDescent="0.2">
      <c r="A21" s="143">
        <v>9.1999999999999993</v>
      </c>
      <c r="B21" s="151" t="s">
        <v>87</v>
      </c>
      <c r="C21" s="135"/>
      <c r="D21" s="136"/>
    </row>
  </sheetData>
  <sheetProtection algorithmName="SHA-512" hashValue="orSlrE2Kuh0EIeJnCkhE/vU2Q3s0zMyxrpB5K9lDliW2gzyG4WK7EbNnbDO5jefTuQ0c8M1i2wez1bMKGxkPgw==" saltValue="vl1Uwiivi3UYDUQo19l3pA==" spinCount="100000" sheet="1" objects="1" scenarios="1" formatColumns="0" formatRows="0"/>
  <mergeCells count="2">
    <mergeCell ref="A1:D1"/>
    <mergeCell ref="A2:D2"/>
  </mergeCells>
  <printOptions horizontalCentered="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D39"/>
  <sheetViews>
    <sheetView zoomScaleNormal="100" workbookViewId="0">
      <selection activeCell="C7" sqref="C7"/>
    </sheetView>
  </sheetViews>
  <sheetFormatPr defaultColWidth="0" defaultRowHeight="12.75" zeroHeight="1" x14ac:dyDescent="0.2"/>
  <cols>
    <col min="1" max="1" width="6.85546875" style="129" customWidth="1"/>
    <col min="2" max="2" width="47.42578125" style="129" bestFit="1" customWidth="1"/>
    <col min="3" max="4" width="12.42578125" style="129" customWidth="1"/>
    <col min="5" max="16384" width="9.140625" style="1" hidden="1"/>
  </cols>
  <sheetData>
    <row r="1" spans="1:4" x14ac:dyDescent="0.2">
      <c r="A1" s="191" t="s">
        <v>102</v>
      </c>
      <c r="B1" s="191"/>
      <c r="C1" s="191"/>
      <c r="D1" s="191"/>
    </row>
    <row r="2" spans="1:4" x14ac:dyDescent="0.2">
      <c r="A2" s="191" t="str">
        <f>'I.2 Kerngegevens'!A2</f>
        <v>Financieel jaar ....</v>
      </c>
      <c r="B2" s="191"/>
      <c r="C2" s="191"/>
      <c r="D2" s="191"/>
    </row>
    <row r="3" spans="1:4" x14ac:dyDescent="0.2">
      <c r="A3" s="137"/>
    </row>
    <row r="4" spans="1:4" x14ac:dyDescent="0.2">
      <c r="A4" s="138"/>
      <c r="B4" s="139"/>
      <c r="C4" s="140" t="s">
        <v>32</v>
      </c>
      <c r="D4" s="140" t="s">
        <v>308</v>
      </c>
    </row>
    <row r="5" spans="1:4" x14ac:dyDescent="0.2">
      <c r="A5" s="138"/>
      <c r="B5" s="139"/>
      <c r="C5" s="140" t="s">
        <v>246</v>
      </c>
      <c r="D5" s="140" t="s">
        <v>246</v>
      </c>
    </row>
    <row r="6" spans="1:4" x14ac:dyDescent="0.2">
      <c r="A6" s="141">
        <v>1.1000000000000001</v>
      </c>
      <c r="B6" s="142" t="s">
        <v>254</v>
      </c>
      <c r="C6" s="142"/>
      <c r="D6" s="142"/>
    </row>
    <row r="7" spans="1:4" x14ac:dyDescent="0.2">
      <c r="A7" s="143">
        <v>1.1100000000000001</v>
      </c>
      <c r="B7" s="145" t="s">
        <v>89</v>
      </c>
      <c r="C7" s="135"/>
      <c r="D7" s="136"/>
    </row>
    <row r="8" spans="1:4" x14ac:dyDescent="0.2">
      <c r="A8" s="143">
        <v>1.1200000000000001</v>
      </c>
      <c r="B8" s="145" t="s">
        <v>255</v>
      </c>
      <c r="C8" s="135"/>
      <c r="D8" s="136"/>
    </row>
    <row r="9" spans="1:4" x14ac:dyDescent="0.2">
      <c r="A9" s="143">
        <v>1.1299999999999999</v>
      </c>
      <c r="B9" s="145" t="s">
        <v>90</v>
      </c>
      <c r="C9" s="135"/>
      <c r="D9" s="136"/>
    </row>
    <row r="10" spans="1:4" x14ac:dyDescent="0.2">
      <c r="A10" s="143">
        <v>1.1399999999999999</v>
      </c>
      <c r="B10" s="145" t="s">
        <v>256</v>
      </c>
      <c r="C10" s="135"/>
      <c r="D10" s="136"/>
    </row>
    <row r="11" spans="1:4" x14ac:dyDescent="0.2">
      <c r="A11" s="143">
        <v>1.1499999999999999</v>
      </c>
      <c r="B11" s="145" t="s">
        <v>257</v>
      </c>
      <c r="C11" s="135"/>
      <c r="D11" s="136"/>
    </row>
    <row r="12" spans="1:4" x14ac:dyDescent="0.2">
      <c r="A12" s="143">
        <v>1.1599999999999999</v>
      </c>
      <c r="B12" s="145" t="s">
        <v>258</v>
      </c>
      <c r="C12" s="135"/>
      <c r="D12" s="136"/>
    </row>
    <row r="13" spans="1:4" x14ac:dyDescent="0.2">
      <c r="A13" s="143">
        <v>1.17</v>
      </c>
      <c r="B13" s="145" t="s">
        <v>91</v>
      </c>
      <c r="C13" s="135"/>
      <c r="D13" s="136"/>
    </row>
    <row r="14" spans="1:4" x14ac:dyDescent="0.2">
      <c r="A14" s="148"/>
      <c r="B14" s="142" t="s">
        <v>68</v>
      </c>
      <c r="C14" s="149">
        <f>SUM(C7:C13)</f>
        <v>0</v>
      </c>
      <c r="D14" s="149">
        <f>SUM(D7:D13)</f>
        <v>0</v>
      </c>
    </row>
    <row r="15" spans="1:4" x14ac:dyDescent="0.2">
      <c r="A15" s="143"/>
      <c r="B15" s="145"/>
      <c r="C15" s="147"/>
      <c r="D15" s="147"/>
    </row>
    <row r="16" spans="1:4" x14ac:dyDescent="0.2">
      <c r="A16" s="141">
        <v>1.2</v>
      </c>
      <c r="B16" s="142" t="s">
        <v>259</v>
      </c>
      <c r="C16" s="147"/>
      <c r="D16" s="147"/>
    </row>
    <row r="17" spans="1:4" x14ac:dyDescent="0.2">
      <c r="A17" s="143">
        <v>1.21</v>
      </c>
      <c r="B17" s="145" t="s">
        <v>92</v>
      </c>
      <c r="C17" s="135"/>
      <c r="D17" s="136"/>
    </row>
    <row r="18" spans="1:4" x14ac:dyDescent="0.2">
      <c r="A18" s="143">
        <v>1.22</v>
      </c>
      <c r="B18" s="145" t="s">
        <v>93</v>
      </c>
      <c r="C18" s="135"/>
      <c r="D18" s="136"/>
    </row>
    <row r="19" spans="1:4" x14ac:dyDescent="0.2">
      <c r="A19" s="143">
        <v>1.23</v>
      </c>
      <c r="B19" s="145" t="s">
        <v>94</v>
      </c>
      <c r="C19" s="135"/>
      <c r="D19" s="136"/>
    </row>
    <row r="20" spans="1:4" x14ac:dyDescent="0.2">
      <c r="A20" s="143">
        <v>1.24</v>
      </c>
      <c r="B20" s="145" t="s">
        <v>95</v>
      </c>
      <c r="C20" s="135"/>
      <c r="D20" s="136"/>
    </row>
    <row r="21" spans="1:4" x14ac:dyDescent="0.2">
      <c r="A21" s="148"/>
      <c r="B21" s="142" t="s">
        <v>68</v>
      </c>
      <c r="C21" s="149">
        <f>SUM(C17:C20)</f>
        <v>0</v>
      </c>
      <c r="D21" s="149">
        <f>SUM(D17:D20)</f>
        <v>0</v>
      </c>
    </row>
    <row r="22" spans="1:4" x14ac:dyDescent="0.2">
      <c r="A22" s="143"/>
      <c r="B22" s="145"/>
      <c r="C22" s="147"/>
      <c r="D22" s="147"/>
    </row>
    <row r="23" spans="1:4" x14ac:dyDescent="0.2">
      <c r="A23" s="141">
        <v>2</v>
      </c>
      <c r="B23" s="142" t="s">
        <v>260</v>
      </c>
      <c r="C23" s="147"/>
      <c r="D23" s="147"/>
    </row>
    <row r="24" spans="1:4" x14ac:dyDescent="0.2">
      <c r="A24" s="143">
        <v>2.1</v>
      </c>
      <c r="B24" s="145" t="s">
        <v>96</v>
      </c>
      <c r="C24" s="135"/>
      <c r="D24" s="136"/>
    </row>
    <row r="25" spans="1:4" x14ac:dyDescent="0.2">
      <c r="A25" s="143">
        <v>2.2000000000000002</v>
      </c>
      <c r="B25" s="145" t="s">
        <v>97</v>
      </c>
      <c r="C25" s="135"/>
      <c r="D25" s="136"/>
    </row>
    <row r="26" spans="1:4" x14ac:dyDescent="0.2">
      <c r="A26" s="143">
        <v>2.2999999999999998</v>
      </c>
      <c r="B26" s="145" t="s">
        <v>98</v>
      </c>
      <c r="C26" s="135"/>
      <c r="D26" s="136"/>
    </row>
    <row r="27" spans="1:4" x14ac:dyDescent="0.2">
      <c r="A27" s="143">
        <v>2.4</v>
      </c>
      <c r="B27" s="145" t="s">
        <v>95</v>
      </c>
      <c r="C27" s="135"/>
      <c r="D27" s="136"/>
    </row>
    <row r="28" spans="1:4" x14ac:dyDescent="0.2">
      <c r="A28" s="143"/>
      <c r="B28" s="142" t="s">
        <v>68</v>
      </c>
      <c r="C28" s="149">
        <f>SUM(C24:C27)</f>
        <v>0</v>
      </c>
      <c r="D28" s="149">
        <f>SUM(D24:D27)</f>
        <v>0</v>
      </c>
    </row>
    <row r="29" spans="1:4" x14ac:dyDescent="0.2">
      <c r="A29" s="143"/>
      <c r="B29" s="142"/>
      <c r="C29" s="147"/>
      <c r="D29" s="147"/>
    </row>
    <row r="30" spans="1:4" x14ac:dyDescent="0.2">
      <c r="A30" s="141">
        <v>3</v>
      </c>
      <c r="B30" s="142" t="s">
        <v>261</v>
      </c>
      <c r="C30" s="147"/>
      <c r="D30" s="147"/>
    </row>
    <row r="31" spans="1:4" x14ac:dyDescent="0.2">
      <c r="A31" s="143">
        <v>3.1</v>
      </c>
      <c r="B31" s="145" t="s">
        <v>263</v>
      </c>
      <c r="C31" s="135"/>
      <c r="D31" s="136"/>
    </row>
    <row r="32" spans="1:4" x14ac:dyDescent="0.2">
      <c r="A32" s="143">
        <v>3.2</v>
      </c>
      <c r="B32" s="145" t="s">
        <v>99</v>
      </c>
      <c r="C32" s="135"/>
      <c r="D32" s="136"/>
    </row>
    <row r="33" spans="1:4" x14ac:dyDescent="0.2">
      <c r="A33" s="143">
        <v>3.3</v>
      </c>
      <c r="B33" s="145" t="s">
        <v>95</v>
      </c>
      <c r="C33" s="135"/>
      <c r="D33" s="136"/>
    </row>
    <row r="34" spans="1:4" x14ac:dyDescent="0.2">
      <c r="A34" s="152"/>
      <c r="B34" s="142" t="s">
        <v>68</v>
      </c>
      <c r="C34" s="149">
        <f>SUM(C31:C33)</f>
        <v>0</v>
      </c>
      <c r="D34" s="149">
        <f>SUM(D31:D33)</f>
        <v>0</v>
      </c>
    </row>
    <row r="35" spans="1:4" x14ac:dyDescent="0.2">
      <c r="A35" s="143"/>
      <c r="B35" s="142"/>
      <c r="C35" s="147"/>
      <c r="D35" s="147"/>
    </row>
    <row r="36" spans="1:4" x14ac:dyDescent="0.2">
      <c r="A36" s="141">
        <v>4</v>
      </c>
      <c r="B36" s="142" t="s">
        <v>262</v>
      </c>
      <c r="C36" s="147"/>
      <c r="D36" s="147"/>
    </row>
    <row r="37" spans="1:4" x14ac:dyDescent="0.2">
      <c r="A37" s="143">
        <v>4.0999999999999996</v>
      </c>
      <c r="B37" s="145" t="s">
        <v>100</v>
      </c>
      <c r="C37" s="135"/>
      <c r="D37" s="136"/>
    </row>
    <row r="38" spans="1:4" x14ac:dyDescent="0.2">
      <c r="A38" s="143">
        <v>4.2</v>
      </c>
      <c r="B38" s="145" t="s">
        <v>101</v>
      </c>
      <c r="C38" s="135"/>
      <c r="D38" s="136"/>
    </row>
    <row r="39" spans="1:4" x14ac:dyDescent="0.2">
      <c r="A39" s="148"/>
      <c r="B39" s="142" t="s">
        <v>68</v>
      </c>
      <c r="C39" s="149">
        <f>C37-C38</f>
        <v>0</v>
      </c>
      <c r="D39" s="149">
        <f>D37-D38</f>
        <v>0</v>
      </c>
    </row>
  </sheetData>
  <sheetProtection algorithmName="SHA-512" hashValue="1ueScWZsVbrpD5dozTtFXtfwgcAZlg/7Xxc3C4pNxJQuOnhVIxllepEblw06upkjzHiEO2Ytz/S2BEkbm9NINQ==" saltValue="LM2k39wQwPEiz3IquYwIrA==" spinCount="100000" sheet="1" objects="1" scenarios="1" formatColumns="0" formatRows="0"/>
  <mergeCells count="2">
    <mergeCell ref="A1:D1"/>
    <mergeCell ref="A2:D2"/>
  </mergeCells>
  <printOptions horizontalCentered="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D32"/>
  <sheetViews>
    <sheetView zoomScaleNormal="100" workbookViewId="0">
      <selection activeCell="C7" sqref="C7"/>
    </sheetView>
  </sheetViews>
  <sheetFormatPr defaultColWidth="0" defaultRowHeight="12.75" zeroHeight="1" x14ac:dyDescent="0.2"/>
  <cols>
    <col min="1" max="1" width="6.85546875" style="129" customWidth="1"/>
    <col min="2" max="2" width="50.7109375" style="129" bestFit="1" customWidth="1"/>
    <col min="3" max="4" width="12.42578125" style="129" customWidth="1"/>
    <col min="5" max="16384" width="9.140625" style="1" hidden="1"/>
  </cols>
  <sheetData>
    <row r="1" spans="1:4" x14ac:dyDescent="0.2">
      <c r="A1" s="191" t="s">
        <v>121</v>
      </c>
      <c r="B1" s="191"/>
      <c r="C1" s="191"/>
      <c r="D1" s="191"/>
    </row>
    <row r="2" spans="1:4" x14ac:dyDescent="0.2">
      <c r="A2" s="191" t="str">
        <f>'I.2 Kerngegevens'!A2</f>
        <v>Financieel jaar ....</v>
      </c>
      <c r="B2" s="191"/>
      <c r="C2" s="191"/>
      <c r="D2" s="191"/>
    </row>
    <row r="3" spans="1:4" x14ac:dyDescent="0.2">
      <c r="A3" s="150"/>
    </row>
    <row r="4" spans="1:4" x14ac:dyDescent="0.2">
      <c r="A4" s="138"/>
      <c r="B4" s="139"/>
      <c r="C4" s="140" t="s">
        <v>32</v>
      </c>
      <c r="D4" s="140" t="s">
        <v>308</v>
      </c>
    </row>
    <row r="5" spans="1:4" x14ac:dyDescent="0.2">
      <c r="A5" s="138"/>
      <c r="B5" s="139"/>
      <c r="C5" s="140" t="s">
        <v>246</v>
      </c>
      <c r="D5" s="140" t="s">
        <v>246</v>
      </c>
    </row>
    <row r="6" spans="1:4" x14ac:dyDescent="0.2">
      <c r="A6" s="141">
        <v>5</v>
      </c>
      <c r="B6" s="142" t="s">
        <v>281</v>
      </c>
      <c r="C6" s="142"/>
      <c r="D6" s="142"/>
    </row>
    <row r="7" spans="1:4" x14ac:dyDescent="0.2">
      <c r="A7" s="143">
        <v>5.0999999999999996</v>
      </c>
      <c r="B7" s="145" t="s">
        <v>103</v>
      </c>
      <c r="C7" s="135"/>
      <c r="D7" s="136"/>
    </row>
    <row r="8" spans="1:4" x14ac:dyDescent="0.2">
      <c r="A8" s="143">
        <v>5.2</v>
      </c>
      <c r="B8" s="145" t="s">
        <v>104</v>
      </c>
      <c r="C8" s="135"/>
      <c r="D8" s="136"/>
    </row>
    <row r="9" spans="1:4" x14ac:dyDescent="0.2">
      <c r="A9" s="143">
        <v>5.3</v>
      </c>
      <c r="B9" s="145" t="s">
        <v>105</v>
      </c>
      <c r="C9" s="135"/>
      <c r="D9" s="136"/>
    </row>
    <row r="10" spans="1:4" x14ac:dyDescent="0.2">
      <c r="A10" s="143">
        <v>5.4</v>
      </c>
      <c r="B10" s="145" t="s">
        <v>106</v>
      </c>
      <c r="C10" s="135"/>
      <c r="D10" s="136"/>
    </row>
    <row r="11" spans="1:4" x14ac:dyDescent="0.2">
      <c r="A11" s="143">
        <v>5.5</v>
      </c>
      <c r="B11" s="145" t="s">
        <v>107</v>
      </c>
      <c r="C11" s="135"/>
      <c r="D11" s="136"/>
    </row>
    <row r="12" spans="1:4" x14ac:dyDescent="0.2">
      <c r="A12" s="143">
        <v>5.6</v>
      </c>
      <c r="B12" s="145" t="s">
        <v>108</v>
      </c>
      <c r="C12" s="135"/>
      <c r="D12" s="136"/>
    </row>
    <row r="13" spans="1:4" x14ac:dyDescent="0.2">
      <c r="A13" s="143">
        <v>5.7</v>
      </c>
      <c r="B13" s="145" t="s">
        <v>109</v>
      </c>
      <c r="C13" s="135"/>
      <c r="D13" s="136"/>
    </row>
    <row r="14" spans="1:4" x14ac:dyDescent="0.2">
      <c r="A14" s="148"/>
      <c r="B14" s="142" t="s">
        <v>68</v>
      </c>
      <c r="C14" s="149">
        <f>SUM(C7:C13)</f>
        <v>0</v>
      </c>
      <c r="D14" s="149">
        <f>SUM(D7:D13)</f>
        <v>0</v>
      </c>
    </row>
    <row r="15" spans="1:4" x14ac:dyDescent="0.2">
      <c r="A15" s="143"/>
      <c r="B15" s="145"/>
      <c r="C15" s="147"/>
      <c r="D15" s="147"/>
    </row>
    <row r="16" spans="1:4" x14ac:dyDescent="0.2">
      <c r="A16" s="141">
        <v>6</v>
      </c>
      <c r="B16" s="142" t="s">
        <v>264</v>
      </c>
      <c r="C16" s="147"/>
      <c r="D16" s="147"/>
    </row>
    <row r="17" spans="1:4" x14ac:dyDescent="0.2">
      <c r="A17" s="143">
        <v>6.1</v>
      </c>
      <c r="B17" s="145" t="s">
        <v>283</v>
      </c>
      <c r="C17" s="135"/>
      <c r="D17" s="136"/>
    </row>
    <row r="18" spans="1:4" x14ac:dyDescent="0.2">
      <c r="A18" s="143">
        <v>6.2</v>
      </c>
      <c r="B18" s="145" t="s">
        <v>110</v>
      </c>
      <c r="C18" s="135"/>
      <c r="D18" s="136"/>
    </row>
    <row r="19" spans="1:4" x14ac:dyDescent="0.2">
      <c r="A19" s="148"/>
      <c r="B19" s="142" t="s">
        <v>68</v>
      </c>
      <c r="C19" s="149">
        <f>SUM(C17:C18)</f>
        <v>0</v>
      </c>
      <c r="D19" s="149">
        <f>SUM(D17:D18)</f>
        <v>0</v>
      </c>
    </row>
    <row r="20" spans="1:4" x14ac:dyDescent="0.2">
      <c r="A20" s="143"/>
      <c r="B20" s="145"/>
      <c r="C20" s="147"/>
      <c r="D20" s="147"/>
    </row>
    <row r="21" spans="1:4" x14ac:dyDescent="0.2">
      <c r="A21" s="141">
        <v>7</v>
      </c>
      <c r="B21" s="153" t="s">
        <v>265</v>
      </c>
      <c r="C21" s="147"/>
      <c r="D21" s="147"/>
    </row>
    <row r="22" spans="1:4" x14ac:dyDescent="0.2">
      <c r="A22" s="143">
        <v>7.05</v>
      </c>
      <c r="B22" s="145" t="s">
        <v>111</v>
      </c>
      <c r="C22" s="135"/>
      <c r="D22" s="136"/>
    </row>
    <row r="23" spans="1:4" x14ac:dyDescent="0.2">
      <c r="A23" s="143">
        <v>7.1</v>
      </c>
      <c r="B23" s="145" t="s">
        <v>112</v>
      </c>
      <c r="C23" s="135"/>
      <c r="D23" s="136"/>
    </row>
    <row r="24" spans="1:4" x14ac:dyDescent="0.2">
      <c r="A24" s="143">
        <v>7.2</v>
      </c>
      <c r="B24" s="145" t="s">
        <v>113</v>
      </c>
      <c r="C24" s="135"/>
      <c r="D24" s="136"/>
    </row>
    <row r="25" spans="1:4" x14ac:dyDescent="0.2">
      <c r="A25" s="143">
        <v>7.3</v>
      </c>
      <c r="B25" s="145" t="s">
        <v>114</v>
      </c>
      <c r="C25" s="135"/>
      <c r="D25" s="136"/>
    </row>
    <row r="26" spans="1:4" x14ac:dyDescent="0.2">
      <c r="A26" s="143">
        <v>7.4</v>
      </c>
      <c r="B26" s="139" t="s">
        <v>115</v>
      </c>
      <c r="C26" s="135"/>
      <c r="D26" s="136"/>
    </row>
    <row r="27" spans="1:4" x14ac:dyDescent="0.2">
      <c r="A27" s="143">
        <v>7.5</v>
      </c>
      <c r="B27" s="145" t="s">
        <v>116</v>
      </c>
      <c r="C27" s="135"/>
      <c r="D27" s="136"/>
    </row>
    <row r="28" spans="1:4" x14ac:dyDescent="0.2">
      <c r="A28" s="143">
        <v>7.6</v>
      </c>
      <c r="B28" s="145" t="s">
        <v>117</v>
      </c>
      <c r="C28" s="135"/>
      <c r="D28" s="136"/>
    </row>
    <row r="29" spans="1:4" x14ac:dyDescent="0.2">
      <c r="A29" s="143">
        <v>7.7</v>
      </c>
      <c r="B29" s="145" t="s">
        <v>118</v>
      </c>
      <c r="C29" s="135"/>
      <c r="D29" s="136"/>
    </row>
    <row r="30" spans="1:4" x14ac:dyDescent="0.2">
      <c r="A30" s="143">
        <v>7.8</v>
      </c>
      <c r="B30" s="145" t="s">
        <v>119</v>
      </c>
      <c r="C30" s="135"/>
      <c r="D30" s="136"/>
    </row>
    <row r="31" spans="1:4" x14ac:dyDescent="0.2">
      <c r="A31" s="143">
        <v>7.9</v>
      </c>
      <c r="B31" s="145" t="s">
        <v>120</v>
      </c>
      <c r="C31" s="135"/>
      <c r="D31" s="136"/>
    </row>
    <row r="32" spans="1:4" x14ac:dyDescent="0.2">
      <c r="A32" s="143"/>
      <c r="B32" s="142" t="s">
        <v>68</v>
      </c>
      <c r="C32" s="149">
        <f>SUM(C22:C31)</f>
        <v>0</v>
      </c>
      <c r="D32" s="149">
        <f>SUM(D22:D31)</f>
        <v>0</v>
      </c>
    </row>
  </sheetData>
  <sheetProtection algorithmName="SHA-512" hashValue="IqEYN8siDiJlEa9BW0B1SDxvxcFHw0K1FbG9tVUEqYJ0KMTVPv0RlLwhtb3Bxyr2C5phsBfQ1RQAoaY7UxaKeg==" saltValue="VbgDLk42VL+Z5L2fDC3oBw==" spinCount="100000" sheet="1" objects="1" scenarios="1" formatColumns="0" formatRows="0"/>
  <mergeCells count="2">
    <mergeCell ref="A1:D1"/>
    <mergeCell ref="A2:D2"/>
  </mergeCells>
  <printOptions horizontalCentered="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D30"/>
  <sheetViews>
    <sheetView zoomScaleNormal="100" zoomScaleSheetLayoutView="98" workbookViewId="0">
      <selection activeCell="C10" sqref="C10"/>
    </sheetView>
  </sheetViews>
  <sheetFormatPr defaultColWidth="0" defaultRowHeight="12.75" zeroHeight="1" x14ac:dyDescent="0.2"/>
  <cols>
    <col min="1" max="1" width="6.85546875" style="1" customWidth="1"/>
    <col min="2" max="2" width="59.7109375" style="1" customWidth="1"/>
    <col min="3" max="4" width="12.42578125" style="1" customWidth="1"/>
    <col min="5" max="16384" width="9.140625" style="1" hidden="1"/>
  </cols>
  <sheetData>
    <row r="1" spans="1:4" x14ac:dyDescent="0.2">
      <c r="A1" s="192" t="s">
        <v>222</v>
      </c>
      <c r="B1" s="192"/>
      <c r="C1" s="192"/>
      <c r="D1" s="192"/>
    </row>
    <row r="2" spans="1:4" x14ac:dyDescent="0.2">
      <c r="A2" s="192" t="str">
        <f>'I.2 Kerngegevens'!A2</f>
        <v>Financieel jaar ....</v>
      </c>
      <c r="B2" s="192"/>
      <c r="C2" s="192"/>
      <c r="D2" s="192"/>
    </row>
    <row r="3" spans="1:4" ht="13.5" x14ac:dyDescent="0.2">
      <c r="A3" s="193" t="s">
        <v>223</v>
      </c>
      <c r="B3" s="193"/>
      <c r="C3" s="193"/>
      <c r="D3" s="193"/>
    </row>
    <row r="4" spans="1:4" x14ac:dyDescent="0.2">
      <c r="A4" s="164"/>
    </row>
    <row r="5" spans="1:4" x14ac:dyDescent="0.2">
      <c r="A5" s="50"/>
      <c r="B5" s="53"/>
      <c r="C5" s="49" t="s">
        <v>32</v>
      </c>
      <c r="D5" s="49" t="s">
        <v>308</v>
      </c>
    </row>
    <row r="6" spans="1:4" x14ac:dyDescent="0.2">
      <c r="A6" s="50"/>
      <c r="B6" s="53"/>
      <c r="C6" s="49" t="s">
        <v>246</v>
      </c>
      <c r="D6" s="49" t="s">
        <v>246</v>
      </c>
    </row>
    <row r="7" spans="1:4" x14ac:dyDescent="0.2">
      <c r="A7" s="54">
        <v>8</v>
      </c>
      <c r="B7" s="55" t="s">
        <v>266</v>
      </c>
      <c r="C7" s="55"/>
      <c r="D7" s="55"/>
    </row>
    <row r="8" spans="1:4" x14ac:dyDescent="0.2">
      <c r="A8" s="52"/>
      <c r="B8" s="20"/>
      <c r="C8" s="55"/>
      <c r="D8" s="55"/>
    </row>
    <row r="9" spans="1:4" x14ac:dyDescent="0.2">
      <c r="A9" s="52">
        <v>8.1</v>
      </c>
      <c r="B9" s="20" t="s">
        <v>267</v>
      </c>
      <c r="C9" s="127">
        <f>SUM(C10:C12)</f>
        <v>0</v>
      </c>
      <c r="D9" s="127">
        <f>SUM(D10:D12)</f>
        <v>0</v>
      </c>
    </row>
    <row r="10" spans="1:4" x14ac:dyDescent="0.2">
      <c r="A10" s="52"/>
      <c r="B10" s="20" t="s">
        <v>122</v>
      </c>
      <c r="C10" s="135"/>
      <c r="D10" s="136"/>
    </row>
    <row r="11" spans="1:4" x14ac:dyDescent="0.2">
      <c r="A11" s="52"/>
      <c r="B11" s="20" t="s">
        <v>123</v>
      </c>
      <c r="C11" s="135"/>
      <c r="D11" s="136"/>
    </row>
    <row r="12" spans="1:4" x14ac:dyDescent="0.2">
      <c r="A12" s="52"/>
      <c r="B12" s="20" t="s">
        <v>124</v>
      </c>
      <c r="C12" s="135"/>
      <c r="D12" s="136"/>
    </row>
    <row r="13" spans="1:4" x14ac:dyDescent="0.2">
      <c r="A13" s="52"/>
      <c r="B13" s="20"/>
      <c r="C13" s="88"/>
      <c r="D13" s="88"/>
    </row>
    <row r="14" spans="1:4" x14ac:dyDescent="0.2">
      <c r="A14" s="52">
        <v>8.1999999999999993</v>
      </c>
      <c r="B14" s="20" t="s">
        <v>268</v>
      </c>
      <c r="C14" s="127">
        <f>SUM(C15:C16)</f>
        <v>0</v>
      </c>
      <c r="D14" s="127">
        <f>SUM(D15:D16)</f>
        <v>0</v>
      </c>
    </row>
    <row r="15" spans="1:4" x14ac:dyDescent="0.2">
      <c r="A15" s="52"/>
      <c r="B15" s="20" t="s">
        <v>125</v>
      </c>
      <c r="C15" s="135"/>
      <c r="D15" s="136"/>
    </row>
    <row r="16" spans="1:4" x14ac:dyDescent="0.2">
      <c r="A16" s="52"/>
      <c r="B16" s="20" t="s">
        <v>126</v>
      </c>
      <c r="C16" s="135"/>
      <c r="D16" s="136"/>
    </row>
    <row r="17" spans="1:4" x14ac:dyDescent="0.2">
      <c r="A17" s="52"/>
      <c r="B17" s="20"/>
      <c r="C17" s="88"/>
      <c r="D17" s="88"/>
    </row>
    <row r="18" spans="1:4" ht="25.5" x14ac:dyDescent="0.2">
      <c r="A18" s="52">
        <v>8.3000000000000007</v>
      </c>
      <c r="B18" s="15" t="s">
        <v>224</v>
      </c>
      <c r="C18" s="135"/>
      <c r="D18" s="136"/>
    </row>
    <row r="19" spans="1:4" x14ac:dyDescent="0.2">
      <c r="A19" s="52"/>
      <c r="B19" s="20"/>
      <c r="C19" s="88"/>
      <c r="D19" s="88"/>
    </row>
    <row r="20" spans="1:4" ht="25.5" x14ac:dyDescent="0.2">
      <c r="A20" s="52">
        <v>8.4</v>
      </c>
      <c r="B20" s="15" t="s">
        <v>127</v>
      </c>
      <c r="C20" s="135"/>
      <c r="D20" s="136"/>
    </row>
    <row r="21" spans="1:4" x14ac:dyDescent="0.2">
      <c r="A21" s="52"/>
      <c r="B21" s="53"/>
      <c r="C21" s="88"/>
      <c r="D21" s="88"/>
    </row>
    <row r="22" spans="1:4" x14ac:dyDescent="0.2">
      <c r="A22" s="52"/>
      <c r="B22" s="55" t="s">
        <v>128</v>
      </c>
      <c r="C22" s="101">
        <f>C9+C14+C18+C20</f>
        <v>0</v>
      </c>
      <c r="D22" s="101">
        <f>D9+D14+D18+D20</f>
        <v>0</v>
      </c>
    </row>
    <row r="23" spans="1:4" x14ac:dyDescent="0.2">
      <c r="A23" s="52"/>
      <c r="B23" s="20"/>
      <c r="C23" s="88"/>
      <c r="D23" s="88"/>
    </row>
    <row r="24" spans="1:4" ht="38.25" x14ac:dyDescent="0.2">
      <c r="A24" s="52">
        <v>8.5</v>
      </c>
      <c r="B24" s="15" t="s">
        <v>289</v>
      </c>
      <c r="C24" s="135"/>
      <c r="D24" s="136"/>
    </row>
    <row r="25" spans="1:4" x14ac:dyDescent="0.2">
      <c r="A25" s="52"/>
      <c r="B25" s="20"/>
      <c r="C25" s="88"/>
      <c r="D25" s="88"/>
    </row>
    <row r="26" spans="1:4" x14ac:dyDescent="0.2">
      <c r="A26" s="52">
        <v>8.6</v>
      </c>
      <c r="B26" s="20" t="s">
        <v>129</v>
      </c>
      <c r="C26" s="135"/>
      <c r="D26" s="136"/>
    </row>
    <row r="27" spans="1:4" x14ac:dyDescent="0.2">
      <c r="A27" s="52"/>
      <c r="B27" s="20"/>
      <c r="C27" s="88"/>
      <c r="D27" s="88"/>
    </row>
    <row r="28" spans="1:4" x14ac:dyDescent="0.2">
      <c r="A28" s="52">
        <v>8.6999999999999993</v>
      </c>
      <c r="B28" s="20" t="s">
        <v>130</v>
      </c>
      <c r="C28" s="135"/>
      <c r="D28" s="136"/>
    </row>
    <row r="29" spans="1:4" x14ac:dyDescent="0.2">
      <c r="A29" s="50"/>
      <c r="B29" s="20"/>
      <c r="C29" s="88"/>
      <c r="D29" s="88"/>
    </row>
    <row r="30" spans="1:4" x14ac:dyDescent="0.2">
      <c r="A30" s="20"/>
      <c r="B30" s="55" t="s">
        <v>131</v>
      </c>
      <c r="C30" s="101">
        <f>C22+C24+C26+C28</f>
        <v>0</v>
      </c>
      <c r="D30" s="101">
        <f>D22+D24+D26+D28</f>
        <v>0</v>
      </c>
    </row>
  </sheetData>
  <sheetProtection algorithmName="SHA-512" hashValue="6Kf8rbpefGtZVqSi19akD9+Oe3XqLRxplebu8YXclX978A5oZsK6m7KkzaFSj9UrgBBiSeJVcWyATNHtTbrE+Q==" saltValue="LDeTc7Xzciz1TivvLy79Zw==" spinCount="100000" sheet="1" objects="1" scenarios="1" formatColumns="0" formatRows="0"/>
  <mergeCells count="3">
    <mergeCell ref="A1:D1"/>
    <mergeCell ref="A2:D2"/>
    <mergeCell ref="A3:D3"/>
  </mergeCells>
  <printOptions horizontalCentered="1"/>
  <pageMargins left="0.7" right="0.7" top="0.75" bottom="0.75" header="0.3" footer="0.3"/>
  <pageSetup scale="9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AME Standard Document" ma:contentTypeID="0x010100A09CFFC786F9644AAFC83F620EC5A42300E98528C77E50204E8A55AE5FC2295C1C" ma:contentTypeVersion="2" ma:contentTypeDescription="" ma:contentTypeScope="" ma:versionID="b544285dbc01c9f81fe0fa23a59fe539">
  <xsd:schema xmlns:xsd="http://www.w3.org/2001/XMLSchema" xmlns:xs="http://www.w3.org/2001/XMLSchema" xmlns:p="http://schemas.microsoft.com/office/2006/metadata/properties" xmlns:ns2="47dfa4c5-8fab-4a5d-ac99-1abe7f95f7cf" targetNamespace="http://schemas.microsoft.com/office/2006/metadata/properties" ma:root="true" ma:fieldsID="ce78b292d4aea65a1402f79f791f9f53" ns2:_="">
    <xsd:import namespace="47dfa4c5-8fab-4a5d-ac99-1abe7f95f7cf"/>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dfa4c5-8fab-4a5d-ac99-1abe7f95f7c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A1290C-C6A6-4D7A-800B-4594C18360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dfa4c5-8fab-4a5d-ac99-1abe7f95f7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7DEC8F-B073-4270-B8C4-125C9DBF82F7}">
  <ds:schemaRefs>
    <ds:schemaRef ds:uri="http://schemas.microsoft.com/sharepoint/v3/contenttype/forms"/>
  </ds:schemaRefs>
</ds:datastoreItem>
</file>

<file path=customXml/itemProps3.xml><?xml version="1.0" encoding="utf-8"?>
<ds:datastoreItem xmlns:ds="http://schemas.openxmlformats.org/officeDocument/2006/customXml" ds:itemID="{B2202D9E-84A4-48C5-BCA3-8F35C5EC7CEC}">
  <ds:schemaRefs>
    <ds:schemaRef ds:uri="47dfa4c5-8fab-4a5d-ac99-1abe7f95f7cf"/>
    <ds:schemaRef ds:uri="http://schemas.microsoft.com/office/infopath/2007/PartnerControls"/>
    <ds:schemaRef ds:uri="http://purl.org/dc/dcmitype/"/>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I.2 Kerngegevens</vt:lpstr>
      <vt:lpstr>B. Balans</vt:lpstr>
      <vt:lpstr>C. Staat van baten en lasten</vt:lpstr>
      <vt:lpstr>D. Toelichting op de balans</vt:lpstr>
      <vt:lpstr>E. Toelichting op de balans</vt:lpstr>
      <vt:lpstr>F. Toelichting baten en lasten</vt:lpstr>
      <vt:lpstr>G. Toelichting baten en lasten2</vt:lpstr>
      <vt:lpstr>H. Toelichting baten en lasten3</vt:lpstr>
      <vt:lpstr>I. Overige - Toelichting balans</vt:lpstr>
      <vt:lpstr>J. Overige - Toelichting b&amp;l</vt:lpstr>
      <vt:lpstr>K. Kasstroom overzicht</vt:lpstr>
      <vt:lpstr>L. Ontwik. vastrentende waarden</vt:lpstr>
      <vt:lpstr>M. Ontwik. zakelijke waarden</vt:lpstr>
      <vt:lpstr>N. 40-60% Beleggingsregeling</vt:lpstr>
      <vt:lpstr>O. Toelichting 40-60%Beleg.reg.</vt:lpstr>
      <vt:lpstr>P. Solvabiliteitsvereisten</vt:lpstr>
      <vt:lpstr>'L. Ontwik. vastrentende waarden'!_ftn1</vt:lpstr>
      <vt:lpstr>'O. Toelichting 40-60%Beleg.reg.'!_ftn2</vt:lpstr>
      <vt:lpstr>'O. Toelichting 40-60%Beleg.reg.'!_ftn3</vt:lpstr>
      <vt:lpstr>'L. Ontwik. vastrentende waarden'!_ftnref1</vt:lpstr>
      <vt:lpstr>'O. Toelichting 40-60%Beleg.reg.'!_ftnref2</vt:lpstr>
      <vt:lpstr>'O. Toelichting 40-60%Beleg.reg.'!_ftnref3</vt:lpstr>
      <vt:lpstr>'B. Balans'!_Toc43882872</vt:lpstr>
      <vt:lpstr>'B. Balans'!_Toc43882873</vt:lpstr>
      <vt:lpstr>'B. Balans'!_Toc43882875</vt:lpstr>
      <vt:lpstr>'N. 40-60% Beleggingsregeling'!_Toc43882890</vt:lpstr>
      <vt:lpstr>'N. 40-60% Beleggingsregeling'!_Toc43882891</vt:lpstr>
      <vt:lpstr>'M. Ontwik. zakelijke waarden'!Print_Area</vt:lpstr>
      <vt:lpstr>'P. Solvabiliteitsvereisten'!Print_Area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Désirée M.M. Scharbaay</dc:creator>
  <cp:lastModifiedBy>Kelvin S. Lampe</cp:lastModifiedBy>
  <cp:lastPrinted>2025-04-11T16:29:12Z</cp:lastPrinted>
  <dcterms:created xsi:type="dcterms:W3CDTF">2017-03-30T13:20:48Z</dcterms:created>
  <dcterms:modified xsi:type="dcterms:W3CDTF">2025-06-11T14:57:54Z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0x010100A09CFFC786F9644AAFC83F620EC5A42300E98528C77E50204E8A55AE5FC2295C1C</vt:lpwstr>
  </property>
  <property fmtid="{D5CDD505-2E9C-101B-9397-08002B2CF9AE}" pid="3" name="MSIP_Label_916c6874-6a52-4c55-bb33-98e97dca7efe_Enabled">
    <vt:lpwstr>true</vt:lpwstr>
  </property>
  <property fmtid="{D5CDD505-2E9C-101B-9397-08002B2CF9AE}" pid="4" name="MSIP_Label_916c6874-6a52-4c55-bb33-98e97dca7efe_SetDate">
    <vt:lpwstr>2024-06-06T20:58:20Z</vt:lpwstr>
  </property>
  <property fmtid="{D5CDD505-2E9C-101B-9397-08002B2CF9AE}" pid="5" name="MSIP_Label_916c6874-6a52-4c55-bb33-98e97dca7efe_Method">
    <vt:lpwstr>Standard</vt:lpwstr>
  </property>
  <property fmtid="{D5CDD505-2E9C-101B-9397-08002B2CF9AE}" pid="6" name="MSIP_Label_916c6874-6a52-4c55-bb33-98e97dca7efe_Name">
    <vt:lpwstr>RESTRICTED</vt:lpwstr>
  </property>
  <property fmtid="{D5CDD505-2E9C-101B-9397-08002B2CF9AE}" pid="7" name="MSIP_Label_916c6874-6a52-4c55-bb33-98e97dca7efe_SiteId">
    <vt:lpwstr>b59c0e2d-9357-4098-af50-3b7f4d163bce</vt:lpwstr>
  </property>
  <property fmtid="{D5CDD505-2E9C-101B-9397-08002B2CF9AE}" pid="8" name="MSIP_Label_916c6874-6a52-4c55-bb33-98e97dca7efe_ActionId">
    <vt:lpwstr>412e5806-4706-44f5-a360-0bc80d9191f4</vt:lpwstr>
  </property>
  <property fmtid="{D5CDD505-2E9C-101B-9397-08002B2CF9AE}" pid="9" name="MSIP_Label_916c6874-6a52-4c55-bb33-98e97dca7efe_ContentBits">
    <vt:lpwstr>0</vt:lpwstr>
  </property>
</Properties>
</file>