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r.vanderham\Downloads\"/>
    </mc:Choice>
  </mc:AlternateContent>
  <xr:revisionPtr revIDLastSave="0" documentId="13_ncr:1_{DD8CDD02-0522-4561-A705-959A4524DA5C}" xr6:coauthVersionLast="47" xr6:coauthVersionMax="47" xr10:uidLastSave="{00000000-0000-0000-0000-000000000000}"/>
  <workbookProtection workbookAlgorithmName="SHA-512" workbookHashValue="g1muYmiulhCRrtrHydioS3w5lej5E+b6saiEhvgGiO9Zm8729J1/kLF/Uh7CT/cm13gQe1crqKNTif9Trpk5rQ==" workbookSaltValue="qNSN5mg1DvouRP64CgR1NQ==" workbookSpinCount="100000" lockStructure="1"/>
  <bookViews>
    <workbookView xWindow="-120" yWindow="-120" windowWidth="28920" windowHeight="13320" tabRatio="956" firstSheet="2" activeTab="2" xr2:uid="{00000000-000D-0000-FFFF-FFFF00000000}"/>
  </bookViews>
  <sheets>
    <sheet name="config" sheetId="13" state="veryHidden" r:id="rId1"/>
    <sheet name="List" sheetId="14" state="veryHidden" r:id="rId2"/>
    <sheet name="A. BALANCE SHEET" sheetId="1" r:id="rId3"/>
    <sheet name="B. INCOME STATEMENT" sheetId="2" r:id="rId4"/>
    <sheet name="D. NOTES TO THE BALANCE SHEET" sheetId="3" r:id="rId5"/>
    <sheet name="E. NOTES TO THE INCOME STAT" sheetId="4" r:id="rId6"/>
    <sheet name="F. OTHER ITEMS BALANCE SHEET" sheetId="12" r:id="rId7"/>
    <sheet name="G. OTHER ITEMS INCOME STAT" sheetId="11" r:id="rId8"/>
    <sheet name="H.BREAK-DOWN OF THE INVESTMENTS" sheetId="5" r:id="rId9"/>
    <sheet name="I. COVERAGE TEST " sheetId="7" r:id="rId10"/>
    <sheet name="J. SOLVENCY MARGIN REQUIREMENT" sheetId="8" r:id="rId11"/>
    <sheet name="K. ADMISSABLE ASSETS" sheetId="9" r:id="rId12"/>
  </sheets>
  <definedNames>
    <definedName name="_Toc43882872" localSheetId="2">'A. BALANCE SHEET'!$B$5</definedName>
    <definedName name="_Toc43882873" localSheetId="2">'A. BALANCE SHEET'!$B$13</definedName>
    <definedName name="_Toc43882874" localSheetId="2">'A. BALANCE SHEET'!$B$15</definedName>
    <definedName name="_Toc43882875" localSheetId="2">'A. BALANCE SHEET'!$B$21</definedName>
    <definedName name="_Toc43882876" localSheetId="2">'A. BALANCE SHEET'!$B$25</definedName>
    <definedName name="_Toc43882877" localSheetId="3">'B. INCOME STATEMENT'!$A$1</definedName>
    <definedName name="_Toc43882878" localSheetId="3">'B. INCOME STATEMENT'!$B$10</definedName>
    <definedName name="_Toc43882879" localSheetId="3">'B. INCOME STATEMENT'!$B$12</definedName>
    <definedName name="_Toc43882880" localSheetId="3">'B. INCOME STATEMENT'!$B$20</definedName>
    <definedName name="_Toc43882883" localSheetId="4">'D. NOTES TO THE BALANCE SHEET'!$B$40</definedName>
    <definedName name="_Toc43882886" localSheetId="5">'E. NOTES TO THE INCOME STAT'!$B$5</definedName>
    <definedName name="_Toc43882887" localSheetId="5">'E. NOTES TO THE INCOME STAT'!$B$22</definedName>
    <definedName name="_Toc43882888" localSheetId="8">'H.BREAK-DOWN OF THE INVESTMENTS'!$A$1</definedName>
    <definedName name="_Toc43882889" localSheetId="8">'H.BREAK-DOWN OF THE INVESTMENTS'!#REF!</definedName>
    <definedName name="_Toc43882891" localSheetId="8">'H.BREAK-DOWN OF THE INVESTMENTS'!$B$27</definedName>
    <definedName name="_Toc43882893" localSheetId="9">'I. COVERAGE TEST '!#REF!</definedName>
    <definedName name="_Toc43882894" localSheetId="9">'I. COVERAGE TEST '!#REF!</definedName>
    <definedName name="_Toc43882895" localSheetId="9">'I. COVERAGE TEST '!#REF!</definedName>
    <definedName name="_Toc43882896" localSheetId="10">'J. SOLVENCY MARGIN REQUIREMENT'!#REF!</definedName>
    <definedName name="_Toc43882897" localSheetId="11">'K. ADMISSABLE ASSETS'!$A$1</definedName>
    <definedName name="_Toc43882898" localSheetId="11">'K. ADMISSABLE ASSETS'!#REF!</definedName>
    <definedName name="_Toc43882899" localSheetId="11">'K. ADMISSABLE ASSETS'!$B$13</definedName>
    <definedName name="bal">#REF!</definedName>
    <definedName name="_xlnm.Print_Area" localSheetId="2">'A. BALANCE SHEET'!$A$1:$D$25</definedName>
    <definedName name="_xlnm.Print_Area" localSheetId="3">'B. INCOME STATEMENT'!$A$1:$D$26</definedName>
    <definedName name="_xlnm.Print_Area" localSheetId="4">'D. NOTES TO THE BALANCE SHEET'!$A$1:$D$79</definedName>
    <definedName name="_xlnm.Print_Area" localSheetId="5">'E. NOTES TO THE INCOME STAT'!$A$1:$D$45</definedName>
    <definedName name="_xlnm.Print_Area" localSheetId="6">'F. OTHER ITEMS BALANCE SHEET'!$A$1:$C$62</definedName>
    <definedName name="_xlnm.Print_Area" localSheetId="7">'G. OTHER ITEMS INCOME STAT'!$A$1:$C$62</definedName>
    <definedName name="_xlnm.Print_Area" localSheetId="8">'H.BREAK-DOWN OF THE INVESTMENTS'!$A$1:$E$27</definedName>
    <definedName name="_xlnm.Print_Area" localSheetId="9">'I. COVERAGE TEST '!$A$1:$E$48</definedName>
    <definedName name="_xlnm.Print_Area" localSheetId="10">'J. SOLVENCY MARGIN REQUIREMENT'!$A$1:$D$13</definedName>
    <definedName name="_xlnm.Print_Area" localSheetId="11">'K. ADMISSABLE ASSETS'!$A$1:$C$13</definedName>
    <definedName name="_xlnm.Print_Titles" localSheetId="4">'D. NOTES TO THE BALANCE SHEET'!$1:$2</definedName>
    <definedName name="rec">#REF!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1" l="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60" i="12"/>
  <c r="D59" i="12"/>
  <c r="D58" i="12"/>
  <c r="D57" i="12"/>
  <c r="D56" i="12"/>
  <c r="D55" i="12"/>
  <c r="D54" i="12"/>
  <c r="D53" i="12"/>
  <c r="D52" i="12"/>
  <c r="D51" i="12"/>
  <c r="D50" i="12"/>
  <c r="D49" i="12"/>
  <c r="D48" i="12"/>
  <c r="D47" i="12"/>
  <c r="D46" i="12"/>
  <c r="D45" i="12"/>
  <c r="D44" i="12"/>
  <c r="D43" i="12"/>
  <c r="D42" i="12"/>
  <c r="D41" i="12"/>
  <c r="D40" i="12"/>
  <c r="D39" i="12"/>
  <c r="D16" i="3" l="1"/>
  <c r="D7" i="11"/>
  <c r="D8" i="11"/>
  <c r="D9" i="11"/>
  <c r="D10" i="11"/>
  <c r="D11" i="11"/>
  <c r="D12" i="11"/>
  <c r="D13" i="11"/>
  <c r="D14" i="11"/>
  <c r="D15" i="11"/>
  <c r="D16" i="11"/>
  <c r="D17" i="11"/>
  <c r="D18" i="11"/>
  <c r="D19" i="11"/>
  <c r="D6" i="11"/>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6" i="12"/>
  <c r="D12" i="3" l="1"/>
  <c r="D11" i="5" l="1"/>
  <c r="C11" i="5"/>
  <c r="D21" i="5" l="1"/>
  <c r="C21" i="5"/>
  <c r="D8" i="4" l="1"/>
  <c r="D10" i="4" s="1"/>
  <c r="D7" i="2" s="1"/>
  <c r="D48" i="3"/>
  <c r="D17" i="1" s="1"/>
  <c r="C48" i="3"/>
  <c r="C17" i="1" s="1"/>
  <c r="D22" i="3"/>
  <c r="D8" i="1" s="1"/>
  <c r="D28" i="3"/>
  <c r="D9" i="1" s="1"/>
  <c r="D38" i="3"/>
  <c r="D10" i="1" s="1"/>
  <c r="D7" i="1"/>
  <c r="D54" i="3"/>
  <c r="D18" i="1" s="1"/>
  <c r="D68" i="3"/>
  <c r="D19" i="1" s="1"/>
  <c r="D74" i="3"/>
  <c r="D23" i="1" s="1"/>
  <c r="C22" i="3"/>
  <c r="C8" i="1" s="1"/>
  <c r="C28" i="3"/>
  <c r="C9" i="1" s="1"/>
  <c r="C38" i="3"/>
  <c r="C10" i="1" s="1"/>
  <c r="E15" i="5"/>
  <c r="C9" i="3" s="1"/>
  <c r="C12" i="7" s="1"/>
  <c r="E12" i="7" s="1"/>
  <c r="E7" i="5"/>
  <c r="C6" i="3" s="1"/>
  <c r="E9" i="5"/>
  <c r="C7" i="3" s="1"/>
  <c r="E17" i="5"/>
  <c r="C10" i="3" s="1"/>
  <c r="E19" i="5"/>
  <c r="C11" i="3" s="1"/>
  <c r="E22" i="5"/>
  <c r="C13" i="3" s="1"/>
  <c r="C14" i="7" s="1"/>
  <c r="E14" i="7" s="1"/>
  <c r="E23" i="5"/>
  <c r="C14" i="3" s="1"/>
  <c r="C15" i="7" s="1"/>
  <c r="E15" i="7" s="1"/>
  <c r="E25" i="5"/>
  <c r="C15" i="3" s="1"/>
  <c r="C54" i="3"/>
  <c r="C18" i="1" s="1"/>
  <c r="C68" i="3"/>
  <c r="C74" i="3"/>
  <c r="C23" i="1" s="1"/>
  <c r="D11" i="8" s="1"/>
  <c r="D13" i="8" s="1"/>
  <c r="C13" i="9"/>
  <c r="E6" i="7"/>
  <c r="E8" i="7"/>
  <c r="E9" i="7"/>
  <c r="E10" i="7"/>
  <c r="E22" i="7"/>
  <c r="E26" i="7"/>
  <c r="E27" i="7"/>
  <c r="E28" i="7"/>
  <c r="C19" i="7"/>
  <c r="E19" i="7" s="1"/>
  <c r="C20" i="7"/>
  <c r="E20" i="7" s="1"/>
  <c r="C25" i="7"/>
  <c r="E25" i="7" s="1"/>
  <c r="C29" i="7"/>
  <c r="E29" i="7" s="1"/>
  <c r="C30" i="7"/>
  <c r="E30" i="7" s="1"/>
  <c r="C31" i="7"/>
  <c r="E31" i="7"/>
  <c r="D27" i="5"/>
  <c r="E12" i="5"/>
  <c r="E13" i="5"/>
  <c r="C27" i="5"/>
  <c r="D45" i="4"/>
  <c r="D16" i="2" s="1"/>
  <c r="C45" i="4"/>
  <c r="C16" i="2" s="1"/>
  <c r="D40" i="4"/>
  <c r="C40" i="4"/>
  <c r="C14" i="2" s="1"/>
  <c r="D22" i="4"/>
  <c r="D28" i="4"/>
  <c r="C22" i="4"/>
  <c r="C28" i="4"/>
  <c r="C8" i="4"/>
  <c r="C10" i="4" s="1"/>
  <c r="C7" i="2" s="1"/>
  <c r="D9" i="2"/>
  <c r="D14" i="2"/>
  <c r="C9" i="2"/>
  <c r="D11" i="1"/>
  <c r="C11" i="1"/>
  <c r="C16" i="7" l="1"/>
  <c r="E16" i="7" s="1"/>
  <c r="C29" i="4"/>
  <c r="C8" i="2" s="1"/>
  <c r="C10" i="2" s="1"/>
  <c r="C19" i="1"/>
  <c r="C21" i="1" s="1"/>
  <c r="C25" i="1" s="1"/>
  <c r="E35" i="7"/>
  <c r="D29" i="4"/>
  <c r="D8" i="2" s="1"/>
  <c r="D10" i="2" s="1"/>
  <c r="D21" i="1"/>
  <c r="D25" i="1" s="1"/>
  <c r="C13" i="7"/>
  <c r="E13" i="7" s="1"/>
  <c r="C20" i="2"/>
  <c r="E11" i="5"/>
  <c r="C8" i="3" s="1"/>
  <c r="C11" i="7" s="1"/>
  <c r="D20" i="2"/>
  <c r="D13" i="1"/>
  <c r="E21" i="5"/>
  <c r="C12" i="3" s="1"/>
  <c r="E27" i="5"/>
  <c r="D22" i="2" l="1"/>
  <c r="D26" i="2" s="1"/>
  <c r="C16" i="3"/>
  <c r="C7" i="1" s="1"/>
  <c r="C13" i="1" s="1"/>
  <c r="C26" i="1" s="1"/>
  <c r="C22" i="2"/>
  <c r="C26" i="2" s="1"/>
  <c r="D26" i="1"/>
  <c r="E11" i="7"/>
  <c r="E33" i="7" s="1"/>
  <c r="E37" i="7" s="1"/>
  <c r="E42" i="7" s="1"/>
  <c r="C33" i="7"/>
  <c r="E41" i="7" l="1"/>
</calcChain>
</file>

<file path=xl/sharedStrings.xml><?xml version="1.0" encoding="utf-8"?>
<sst xmlns="http://schemas.openxmlformats.org/spreadsheetml/2006/main" count="272" uniqueCount="223">
  <si>
    <t>ASSETS</t>
  </si>
  <si>
    <t>Investments</t>
  </si>
  <si>
    <t>Fixed Assets</t>
  </si>
  <si>
    <t>Affiliated Companies</t>
  </si>
  <si>
    <t>Current Assets</t>
  </si>
  <si>
    <t xml:space="preserve">Intangibles         </t>
  </si>
  <si>
    <t>TOTAL ASSETS</t>
  </si>
  <si>
    <t>LIABILITIES AND SHAREHOLDERS’ EQUITY</t>
  </si>
  <si>
    <t xml:space="preserve">Technical Provisions </t>
  </si>
  <si>
    <t>Long Term Liabilities</t>
  </si>
  <si>
    <t>Current Liabilities</t>
  </si>
  <si>
    <t xml:space="preserve">      </t>
  </si>
  <si>
    <t>TOTAL LIABILITIES</t>
  </si>
  <si>
    <t>TOTAL LIABILITIES AND SHAREHOLDERS' EQUITY</t>
  </si>
  <si>
    <t xml:space="preserve">  </t>
  </si>
  <si>
    <t xml:space="preserve"> </t>
  </si>
  <si>
    <t>Net earned premiums</t>
  </si>
  <si>
    <t>Investment income</t>
  </si>
  <si>
    <t xml:space="preserve">Other income </t>
  </si>
  <si>
    <t>TOTAL INCOME</t>
  </si>
  <si>
    <t>Net claims incurred</t>
  </si>
  <si>
    <t>Commissions and other acquisition costs</t>
  </si>
  <si>
    <t xml:space="preserve">General and administrative expenses </t>
  </si>
  <si>
    <t>Change in technical provisions</t>
  </si>
  <si>
    <t>Policyholders’ dividends</t>
  </si>
  <si>
    <t xml:space="preserve">Other expenditures </t>
  </si>
  <si>
    <t>TOTAL EXPENDITURES</t>
  </si>
  <si>
    <t>Less: Corporate taxes</t>
  </si>
  <si>
    <t>NET INCOME (LOSS) AFTER TAXES</t>
  </si>
  <si>
    <t>Shares</t>
  </si>
  <si>
    <t>Bonds</t>
  </si>
  <si>
    <t>Real Estate</t>
  </si>
  <si>
    <t xml:space="preserve">Time Deposits </t>
  </si>
  <si>
    <t>Mortgage Loans</t>
  </si>
  <si>
    <t>Policy Loans</t>
  </si>
  <si>
    <t>Other Loans</t>
  </si>
  <si>
    <t>- Secured</t>
  </si>
  <si>
    <t>- Unsecured</t>
  </si>
  <si>
    <t>Total</t>
  </si>
  <si>
    <t>Office Furniture and Equipment</t>
  </si>
  <si>
    <t>Loans</t>
  </si>
  <si>
    <t>Current Accounts</t>
  </si>
  <si>
    <t>Cash on Hand and at Banks</t>
  </si>
  <si>
    <t>Uncollected Premiums from Direct Business</t>
  </si>
  <si>
    <t>Amounts Receivable from Reinsurers</t>
  </si>
  <si>
    <t>Previous Year</t>
  </si>
  <si>
    <t xml:space="preserve">Additions </t>
  </si>
  <si>
    <t>Deductions</t>
  </si>
  <si>
    <t>Premiums Paid in Advance</t>
  </si>
  <si>
    <t>Premiums in Suspense</t>
  </si>
  <si>
    <t>Benefits Payable</t>
  </si>
  <si>
    <t>Bank Overdrafts and Loans</t>
  </si>
  <si>
    <t>Corporate Taxes Payable</t>
  </si>
  <si>
    <t>Dividends Payable to Policyholders</t>
  </si>
  <si>
    <t>Dividends Payable to Shareholders</t>
  </si>
  <si>
    <t>Amounts Payable to Affiliates</t>
  </si>
  <si>
    <t>Issued and paid-in Capital</t>
  </si>
  <si>
    <t>Direct Written Premiums</t>
  </si>
  <si>
    <t>Assumed Reinsurance Premiums</t>
  </si>
  <si>
    <t>Gross Written Premiums</t>
  </si>
  <si>
    <t>Less: Ceded Reinsurance Premiums</t>
  </si>
  <si>
    <t xml:space="preserve">Direct Investment Income </t>
  </si>
  <si>
    <t>Dividend Income</t>
  </si>
  <si>
    <t>Interest on Bonds</t>
  </si>
  <si>
    <t>Interest on Time Deposits</t>
  </si>
  <si>
    <t>Interest on Mortgage Loans</t>
  </si>
  <si>
    <t>Interest on Policy Loans</t>
  </si>
  <si>
    <t>Interest on Other Loans</t>
  </si>
  <si>
    <t>Revaluation Adjustments</t>
  </si>
  <si>
    <t>Capital Gain / (Loss) On Sales</t>
  </si>
  <si>
    <t>TOTAL INVESTMENT INCOME</t>
  </si>
  <si>
    <t>Maturities / lapses</t>
  </si>
  <si>
    <t>Surrenders</t>
  </si>
  <si>
    <t>Less: Ceded Claims Recovered</t>
  </si>
  <si>
    <t>Personnel costs (including social premiums)</t>
  </si>
  <si>
    <t>TOTAL</t>
  </si>
  <si>
    <t xml:space="preserve">INVESTMENTS </t>
  </si>
  <si>
    <t>-  Own use</t>
  </si>
  <si>
    <t>-  Other</t>
  </si>
  <si>
    <t>Mortgage loans</t>
  </si>
  <si>
    <t>Policy loans</t>
  </si>
  <si>
    <t>Other loans</t>
  </si>
  <si>
    <t>-  Secured</t>
  </si>
  <si>
    <t>-  Unsecured</t>
  </si>
  <si>
    <t>TOTAL  INVESTMENTS</t>
  </si>
  <si>
    <t>ADMISSABLE ASSETS</t>
  </si>
  <si>
    <t>Government Bonds</t>
  </si>
  <si>
    <t>Time Deposits</t>
  </si>
  <si>
    <t>1.50-1.60</t>
  </si>
  <si>
    <t xml:space="preserve">Mortgage and Policy Loans </t>
  </si>
  <si>
    <t xml:space="preserve">Other Fixed Assets </t>
  </si>
  <si>
    <t>Other</t>
  </si>
  <si>
    <t>Total weighted assets</t>
  </si>
  <si>
    <t>Assets available to cover Technical Provisions</t>
  </si>
  <si>
    <t>Less: Technical Provisions</t>
  </si>
  <si>
    <t>Surplus or (Deficiency)</t>
  </si>
  <si>
    <t>A</t>
  </si>
  <si>
    <t>Required solvency margin</t>
  </si>
  <si>
    <t>B</t>
  </si>
  <si>
    <t>A. BALANCE SHEET</t>
  </si>
  <si>
    <t>B. INCOME STATEMENT</t>
  </si>
  <si>
    <t>D.    NOTES TO THE BALANCE SHEET</t>
  </si>
  <si>
    <t>AFL</t>
  </si>
  <si>
    <t>FOREIGN INVESTMENTS</t>
  </si>
  <si>
    <t>Corporate-High credit quality</t>
  </si>
  <si>
    <t>Corporate-Medium to low grade quality</t>
  </si>
  <si>
    <t>Other Loans – secured</t>
  </si>
  <si>
    <t>Real Estate-in own use</t>
  </si>
  <si>
    <t>Reinsurance Receivables</t>
  </si>
  <si>
    <t>Shares certificates, debentures, profit-sharing certificate and other similar securities</t>
  </si>
  <si>
    <t>Acknowledgement of debt towards the insurer, not being treasury bills or debentures, issued by or guaranteed by the Government of Aruba or other public entities in Aruba</t>
  </si>
  <si>
    <r>
      <t>Affiliated Companies</t>
    </r>
    <r>
      <rPr>
        <b/>
        <vertAlign val="superscript"/>
        <sz val="10"/>
        <color theme="1"/>
        <rFont val="Times New Roman"/>
        <family val="1"/>
      </rPr>
      <t xml:space="preserve"> 2)</t>
    </r>
  </si>
  <si>
    <r>
      <rPr>
        <vertAlign val="superscript"/>
        <sz val="10"/>
        <color theme="1"/>
        <rFont val="Times New Roman"/>
        <family val="1"/>
      </rPr>
      <t xml:space="preserve">1) </t>
    </r>
    <r>
      <rPr>
        <sz val="10"/>
        <color theme="1"/>
        <rFont val="Times New Roman"/>
        <family val="1"/>
      </rPr>
      <t>In case the company sells insured investment products, whereby the policyholder bears the complete investment risk, the investments and technical provisions associated with these products should not be included in the coverage test calculation. In such case an explanatory note should be added to the coverage test sheet.</t>
    </r>
  </si>
  <si>
    <r>
      <rPr>
        <vertAlign val="superscript"/>
        <sz val="10"/>
        <color theme="1"/>
        <rFont val="Times New Roman"/>
        <family val="1"/>
      </rPr>
      <t>2)</t>
    </r>
    <r>
      <rPr>
        <sz val="10"/>
        <color theme="1"/>
        <rFont val="Times New Roman"/>
        <family val="1"/>
      </rPr>
      <t xml:space="preserve"> A current account with a company within a group is only admissible insofar it originates from the normal course of business.</t>
    </r>
  </si>
  <si>
    <t>Solvency Margin Calculation Captive Insurance Companies</t>
  </si>
  <si>
    <t>Shareholders’ Equity
(= available solvency margin)</t>
  </si>
  <si>
    <t>Assets to cover applicable minimum Solvency Margin</t>
  </si>
  <si>
    <t>CURRENT
YEAR
AFL</t>
  </si>
  <si>
    <t>INCOME</t>
  </si>
  <si>
    <t>EXPENDITURES</t>
  </si>
  <si>
    <t>NET INCOME (LOSS) BEFORE TAXES</t>
  </si>
  <si>
    <t>INVESTMENTS</t>
  </si>
  <si>
    <t>Other-specify</t>
  </si>
  <si>
    <t>FIXED ASSETS</t>
  </si>
  <si>
    <t>Other- specify</t>
  </si>
  <si>
    <t>AFFILIATED COMPANIES</t>
  </si>
  <si>
    <t>CURRENT ASSETS</t>
  </si>
  <si>
    <t>Agents' and Brokers' debit balances</t>
  </si>
  <si>
    <t>Investment Income due or accrued</t>
  </si>
  <si>
    <t>Amounts Due from members (Mutual Companies)</t>
  </si>
  <si>
    <t>Other – specify</t>
  </si>
  <si>
    <t>TECHNICAL PROVISIONS</t>
  </si>
  <si>
    <t>LONG TERM LIABILITIES</t>
  </si>
  <si>
    <t>CURRENT LIABILITIES</t>
  </si>
  <si>
    <t>Agents' and Brokers' credit balances</t>
  </si>
  <si>
    <t>SHAREHOLDERS’ EQUITY</t>
  </si>
  <si>
    <t>Reserves-specify</t>
  </si>
  <si>
    <t>Retained Earnings</t>
  </si>
  <si>
    <t>Commitments-specify</t>
  </si>
  <si>
    <t>Related Party Transactions-specify</t>
  </si>
  <si>
    <t>NET EARNED PREMIUMS</t>
  </si>
  <si>
    <t>INVESTMENT INCOME</t>
  </si>
  <si>
    <t>Income from rent</t>
  </si>
  <si>
    <t>Indirect Investment Income</t>
  </si>
  <si>
    <t>NET CLAIMS INCURRED</t>
  </si>
  <si>
    <t>GENERAL AND ADMINISTRATIVE EXPENSES</t>
  </si>
  <si>
    <t>Time deposits</t>
  </si>
  <si>
    <t xml:space="preserve"> Fixed Assets</t>
  </si>
  <si>
    <t>Current assets</t>
  </si>
  <si>
    <t>Coverage ratio (in percent)</t>
  </si>
  <si>
    <t>Treasury Bonds issued by the Government of Aruba</t>
  </si>
  <si>
    <t>Proof of Partnership rights</t>
  </si>
  <si>
    <t>Certificates of the assets as referred to in points 2 and 3</t>
  </si>
  <si>
    <t>Scrip certificates of the assets as referred to in points 1 up to and including 3</t>
  </si>
  <si>
    <t>Outstanding
Amount</t>
  </si>
  <si>
    <t>Weight
Factor</t>
  </si>
  <si>
    <t>Weighted Assets</t>
  </si>
  <si>
    <t>INTANGIBLES</t>
  </si>
  <si>
    <t>Specify</t>
  </si>
  <si>
    <t>Amounts due to Reinsurers</t>
  </si>
  <si>
    <t>OFF-BALANCE SHEET ITEMS</t>
  </si>
  <si>
    <t>Contingent Liabilities-specify</t>
  </si>
  <si>
    <t>Death Claims</t>
  </si>
  <si>
    <t>Members' Loan/Loans Affiliates</t>
  </si>
  <si>
    <t>OTHER INCOME</t>
  </si>
  <si>
    <t>Acknowledgement of debt towards the insurer, not being debentures, issued by companies incorporated in Aruba or issued by companies incorporated in Aruba for which a license pursuant to section  4 or 24 of the State Ordinance on the Supervision on the Credit System (AB 1998 no. 16) has been granted</t>
  </si>
  <si>
    <t>2.20-2.30</t>
  </si>
  <si>
    <t>Loans from Financial Institutions</t>
  </si>
  <si>
    <t>PREVIOUS
YEAR
AFL</t>
  </si>
  <si>
    <t>E. NOTES TO THE INCOME STATEMENT</t>
  </si>
  <si>
    <t>CURRENT</t>
  </si>
  <si>
    <t>Other item description</t>
  </si>
  <si>
    <t>Other item specified</t>
  </si>
  <si>
    <t>3.00 Other income</t>
  </si>
  <si>
    <t>5.00 Intangibles</t>
  </si>
  <si>
    <t>H. BREAK-DOWN OF THE INVESTMENTS</t>
  </si>
  <si>
    <r>
      <t xml:space="preserve">I. COVERAGE TEST </t>
    </r>
    <r>
      <rPr>
        <b/>
        <vertAlign val="superscript"/>
        <sz val="10"/>
        <color theme="1"/>
        <rFont val="Times New Roman"/>
        <family val="1"/>
      </rPr>
      <t>1)</t>
    </r>
  </si>
  <si>
    <t>J. SOLVENCY MARGIN REQUIREMENT</t>
  </si>
  <si>
    <t>K. ADMISSABLE ASSETS TO COVER THE MINIMUM SOLVENCY MARGIN</t>
  </si>
  <si>
    <t>YEAR</t>
  </si>
  <si>
    <t>Sub-total</t>
  </si>
  <si>
    <t xml:space="preserve">Agents'/brokers' balances, 90 days and under </t>
  </si>
  <si>
    <t>Uncollected Premium, 90 days and under</t>
  </si>
  <si>
    <t>Investment Income due, 90 days and under</t>
  </si>
  <si>
    <r>
      <t xml:space="preserve">Amounts Due from Members </t>
    </r>
    <r>
      <rPr>
        <vertAlign val="superscript"/>
        <sz val="10"/>
        <color theme="1"/>
        <rFont val="Times New Roman"/>
        <family val="1"/>
      </rPr>
      <t>3</t>
    </r>
  </si>
  <si>
    <t>9.20 Reserves</t>
  </si>
  <si>
    <t>D. NOTES TO THE BALANCE SHEET</t>
  </si>
  <si>
    <t>1.80 Investments-Other</t>
  </si>
  <si>
    <t>2.30 Fixed assets-Other</t>
  </si>
  <si>
    <t>4.70 Current assets-Other</t>
  </si>
  <si>
    <t>8.55 Current liabilites-Other</t>
  </si>
  <si>
    <t>7.30 Long term liabilities-Other</t>
  </si>
  <si>
    <t>Commitments</t>
  </si>
  <si>
    <t>Related Party Transactions</t>
  </si>
  <si>
    <t>Contingent Liabilities</t>
  </si>
  <si>
    <t>2.23 Indirect Investment Income-Other</t>
  </si>
  <si>
    <t>4.40 Net Claims Incurred-Other</t>
  </si>
  <si>
    <t>6.20 General and adminstrative expenses-Other</t>
  </si>
  <si>
    <t>For further guidance please refer to the CBA’s guidelines on the coverage test.</t>
  </si>
  <si>
    <t>4) In the case of other captive insurance company a minimum solvency margin to be determined by the CBA that will range between Afl. 300,000 and Afl. 1,000,000.</t>
  </si>
  <si>
    <r>
      <t xml:space="preserve">Surplus/(shortfall) </t>
    </r>
    <r>
      <rPr>
        <b/>
        <i/>
        <sz val="10"/>
        <color indexed="8"/>
        <rFont val="Times New Roman"/>
        <family val="1"/>
      </rPr>
      <t>(A-B)</t>
    </r>
  </si>
  <si>
    <t>F. OTHER ITEMS  - NOTES TO THE BALANCE SHEET</t>
  </si>
  <si>
    <t>G. OTHER ITEMS - NOTES TO THE INCOME STATEMENT</t>
  </si>
  <si>
    <t>LOCAL INVESTMENTS</t>
  </si>
  <si>
    <t>Less: Current Liabilities</t>
  </si>
  <si>
    <t>According to article 8, paragraph 1, of the SDCIC, a captive insurer must have at its disposal a minimum solvency margin amounting to:</t>
  </si>
  <si>
    <t>1) In the case of a pure captive insurer, at least Afl. 300,000;</t>
  </si>
  <si>
    <t>2) In the case of an association or industrial captive insurer, at least Afl. 500,000;</t>
  </si>
  <si>
    <t>3) In the case of rent-a-captive, at least Afl. 1,000,000;</t>
  </si>
  <si>
    <t>Amount in AFL</t>
  </si>
  <si>
    <t>Amounts in AFL</t>
  </si>
  <si>
    <t>Version</t>
  </si>
  <si>
    <t>0.1.0</t>
  </si>
  <si>
    <t>Other item description code</t>
  </si>
  <si>
    <t>Other item specified code</t>
  </si>
  <si>
    <t>Shareholders' Equity</t>
  </si>
  <si>
    <r>
      <t xml:space="preserve">Items pertaining to form </t>
    </r>
    <r>
      <rPr>
        <i/>
        <sz val="10"/>
        <color theme="1"/>
        <rFont val="Times New Roman"/>
        <family val="1"/>
      </rPr>
      <t>D. Notes to the balance sheet</t>
    </r>
    <r>
      <rPr>
        <sz val="10"/>
        <color theme="1"/>
        <rFont val="Times New Roman"/>
        <family val="1"/>
      </rPr>
      <t xml:space="preserve"> for which further specification is required.</t>
    </r>
  </si>
  <si>
    <r>
      <t xml:space="preserve">Items pertaining to form </t>
    </r>
    <r>
      <rPr>
        <i/>
        <sz val="10"/>
        <color theme="1"/>
        <rFont val="Times New Roman"/>
        <family val="1"/>
      </rPr>
      <t>E. Notes to the income statement</t>
    </r>
    <r>
      <rPr>
        <sz val="10"/>
        <color theme="1"/>
        <rFont val="Times New Roman"/>
        <family val="1"/>
      </rPr>
      <t xml:space="preserve"> for which further specification is required.</t>
    </r>
  </si>
  <si>
    <t>Other Loans – unsecured</t>
  </si>
  <si>
    <t>Cash on hand and at Banks</t>
  </si>
  <si>
    <r>
      <t>3)</t>
    </r>
    <r>
      <rPr>
        <sz val="10"/>
        <color theme="1"/>
        <rFont val="Times New Roman"/>
        <family val="1"/>
      </rPr>
      <t xml:space="preserve"> Only applicable to mutual insurance companies</t>
    </r>
    <r>
      <rPr>
        <vertAlign val="superscript"/>
        <sz val="10"/>
        <color theme="1"/>
        <rFont val="Times New Roman"/>
        <family val="1"/>
      </rPr>
      <t>.</t>
    </r>
  </si>
  <si>
    <t>Furthermore, pursuant to article 8, paragraph 2 of the SDCIC, an insurer must comply with the Solvency Guidelines issued by the CBA.</t>
  </si>
  <si>
    <t>2.18 Direct Investment Income-Other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</si>
</sst>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1"/>
      <color theme="1"/>
      <name val="Calibri"/>
      <family val="2"/>
      <scheme val="minor"/>
    </font>
    <font>
      <b/>
      <sz val="10"/>
      <color theme="1"/>
      <name val="Times New Roman"/>
      <family val="1"/>
    </font>
    <font>
      <sz val="10"/>
      <color theme="1"/>
      <name val="Times New Roman"/>
      <family val="1"/>
    </font>
    <font>
      <sz val="10"/>
      <name val="Times New Roman"/>
      <family val="1"/>
    </font>
    <font>
      <b/>
      <sz val="10"/>
      <name val="Times New Roman"/>
      <family val="1"/>
    </font>
    <font>
      <b/>
      <i/>
      <sz val="10"/>
      <color theme="1"/>
      <name val="Times New Roman"/>
      <family val="1"/>
    </font>
    <font>
      <vertAlign val="superscript"/>
      <sz val="10"/>
      <color theme="1"/>
      <name val="Times New Roman"/>
      <family val="1"/>
    </font>
    <font>
      <b/>
      <vertAlign val="superscript"/>
      <sz val="10"/>
      <color theme="1"/>
      <name val="Times New Roman"/>
      <family val="1"/>
    </font>
    <font>
      <sz val="11"/>
      <color theme="1"/>
      <name val="Calibri"/>
      <family val="2"/>
      <scheme val="minor"/>
    </font>
    <font>
      <sz val="10"/>
      <name val="Arial"/>
      <family val="2"/>
    </font>
    <font>
      <b/>
      <i/>
      <sz val="10"/>
      <color indexed="8"/>
      <name val="Times New Roman"/>
      <family val="1"/>
    </font>
    <font>
      <i/>
      <sz val="10"/>
      <color theme="1"/>
      <name val="Times New Roman"/>
      <family val="1"/>
    </font>
  </fonts>
  <fills count="8">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43" fontId="8" fillId="0" borderId="0" applyFont="0" applyFill="0" applyBorder="0" applyAlignment="0" applyProtection="0"/>
    <xf numFmtId="9" fontId="8" fillId="0" borderId="0" applyFont="0" applyFill="0" applyBorder="0" applyAlignment="0" applyProtection="0"/>
    <xf numFmtId="0" fontId="9" fillId="0" borderId="0"/>
  </cellStyleXfs>
  <cellXfs count="117">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Fill="1"/>
    <xf numFmtId="0" fontId="1" fillId="0" borderId="0" xfId="0" applyFont="1" applyBorder="1" applyAlignment="1">
      <alignment horizontal="center" vertical="center"/>
    </xf>
    <xf numFmtId="0" fontId="1" fillId="0" borderId="0" xfId="0" applyFont="1" applyBorder="1" applyAlignment="1">
      <alignment horizontal="justify" vertical="center"/>
    </xf>
    <xf numFmtId="0" fontId="1" fillId="0" borderId="0" xfId="0" applyFont="1" applyFill="1" applyBorder="1" applyAlignment="1">
      <alignment horizontal="justify" vertical="center"/>
    </xf>
    <xf numFmtId="0" fontId="2"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1" fillId="0" borderId="1" xfId="0" applyFont="1" applyBorder="1" applyAlignment="1">
      <alignment horizontal="justify" vertical="center"/>
    </xf>
    <xf numFmtId="2" fontId="2" fillId="0" borderId="1" xfId="0" applyNumberFormat="1" applyFont="1" applyBorder="1" applyAlignment="1">
      <alignment horizontal="center" vertical="center"/>
    </xf>
    <xf numFmtId="0" fontId="2" fillId="0" borderId="1" xfId="0" applyFont="1" applyFill="1" applyBorder="1" applyAlignment="1">
      <alignment horizontal="justify" vertical="center"/>
    </xf>
    <xf numFmtId="0" fontId="2" fillId="0" borderId="1" xfId="0" applyFont="1" applyBorder="1" applyAlignment="1">
      <alignment vertical="center"/>
    </xf>
    <xf numFmtId="0" fontId="1" fillId="0" borderId="1" xfId="0" applyFont="1" applyBorder="1" applyAlignment="1">
      <alignment horizontal="left" vertical="center"/>
    </xf>
    <xf numFmtId="2" fontId="1" fillId="0" borderId="1" xfId="0" applyNumberFormat="1" applyFont="1" applyBorder="1" applyAlignment="1">
      <alignment horizontal="center" vertical="center"/>
    </xf>
    <xf numFmtId="0" fontId="1" fillId="0" borderId="1" xfId="0" applyFont="1" applyFill="1" applyBorder="1" applyAlignment="1">
      <alignment horizontal="justify" vertical="center"/>
    </xf>
    <xf numFmtId="0" fontId="2"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2" fillId="0" borderId="0" xfId="0" applyFont="1" applyBorder="1"/>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Fill="1" applyBorder="1" applyAlignment="1">
      <alignment horizontal="justify" vertical="center" wrapText="1"/>
    </xf>
    <xf numFmtId="9" fontId="2" fillId="0" borderId="1" xfId="0" applyNumberFormat="1" applyFont="1" applyBorder="1" applyAlignment="1">
      <alignment horizontal="center" vertical="center"/>
    </xf>
    <xf numFmtId="2"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5"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xf>
    <xf numFmtId="0" fontId="2" fillId="4" borderId="1" xfId="0" applyFont="1" applyFill="1" applyBorder="1" applyAlignment="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wrapText="1"/>
    </xf>
    <xf numFmtId="0" fontId="2" fillId="0" borderId="0" xfId="0" applyFont="1" applyAlignment="1">
      <alignment vertical="top" wrapText="1"/>
    </xf>
    <xf numFmtId="0" fontId="1" fillId="0" borderId="0" xfId="0" applyFont="1" applyAlignment="1"/>
    <xf numFmtId="3" fontId="2" fillId="4" borderId="1"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3" fontId="1" fillId="4" borderId="1" xfId="0" applyNumberFormat="1" applyFont="1" applyFill="1" applyBorder="1" applyAlignment="1">
      <alignment horizontal="right" vertical="center"/>
    </xf>
    <xf numFmtId="3" fontId="1" fillId="4" borderId="1" xfId="0" applyNumberFormat="1" applyFont="1" applyFill="1" applyBorder="1" applyAlignment="1">
      <alignment horizontal="right" vertical="center" indent="1"/>
    </xf>
    <xf numFmtId="3" fontId="2" fillId="0" borderId="1" xfId="0" applyNumberFormat="1" applyFont="1" applyBorder="1" applyAlignment="1">
      <alignment horizontal="right" vertical="center" indent="1"/>
    </xf>
    <xf numFmtId="3" fontId="2" fillId="3" borderId="1" xfId="0" applyNumberFormat="1" applyFont="1" applyFill="1" applyBorder="1" applyAlignment="1">
      <alignment horizontal="right" vertical="center" indent="1"/>
    </xf>
    <xf numFmtId="3" fontId="2" fillId="0" borderId="1" xfId="0" applyNumberFormat="1" applyFont="1" applyBorder="1" applyAlignment="1">
      <alignment horizontal="right" vertical="center"/>
    </xf>
    <xf numFmtId="3" fontId="2" fillId="3" borderId="1" xfId="0" applyNumberFormat="1" applyFont="1" applyFill="1" applyBorder="1" applyAlignment="1">
      <alignment horizontal="right" vertical="center"/>
    </xf>
    <xf numFmtId="3" fontId="2" fillId="3" borderId="6" xfId="0" applyNumberFormat="1" applyFont="1" applyFill="1" applyBorder="1" applyAlignment="1">
      <alignment horizontal="right" vertical="center"/>
    </xf>
    <xf numFmtId="0" fontId="1" fillId="0" borderId="0" xfId="0" applyFont="1"/>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7" borderId="12" xfId="0" applyFont="1" applyFill="1" applyBorder="1"/>
    <xf numFmtId="0" fontId="1" fillId="7" borderId="4" xfId="0" applyFont="1" applyFill="1" applyBorder="1"/>
    <xf numFmtId="0" fontId="1" fillId="7" borderId="13" xfId="0" applyFont="1" applyFill="1" applyBorder="1" applyAlignment="1">
      <alignment horizontal="center"/>
    </xf>
    <xf numFmtId="0" fontId="1" fillId="7" borderId="1" xfId="0" applyFont="1" applyFill="1" applyBorder="1"/>
    <xf numFmtId="0" fontId="1" fillId="7" borderId="1" xfId="0" applyFont="1" applyFill="1" applyBorder="1" applyAlignment="1">
      <alignment horizontal="center" wrapText="1"/>
    </xf>
    <xf numFmtId="0" fontId="1" fillId="2" borderId="1" xfId="0" applyFont="1" applyFill="1" applyBorder="1" applyAlignment="1">
      <alignment horizontal="center" vertical="center"/>
    </xf>
    <xf numFmtId="0" fontId="2" fillId="0" borderId="0" xfId="0" applyFont="1" applyAlignment="1">
      <alignment horizontal="justify" vertical="center"/>
    </xf>
    <xf numFmtId="3" fontId="2" fillId="0" borderId="0" xfId="0" applyNumberFormat="1" applyFont="1"/>
    <xf numFmtId="3" fontId="1" fillId="4" borderId="1" xfId="0" applyNumberFormat="1" applyFont="1" applyFill="1" applyBorder="1" applyAlignment="1">
      <alignment horizontal="center" vertical="center" wrapText="1"/>
    </xf>
    <xf numFmtId="3" fontId="2" fillId="0" borderId="1" xfId="0" applyNumberFormat="1" applyFont="1" applyBorder="1" applyAlignment="1">
      <alignment horizontal="center" vertical="center"/>
    </xf>
    <xf numFmtId="3" fontId="2" fillId="0" borderId="1" xfId="0" applyNumberFormat="1" applyFont="1" applyBorder="1" applyAlignment="1">
      <alignment horizontal="justify" vertical="center"/>
    </xf>
    <xf numFmtId="3" fontId="3" fillId="4" borderId="1" xfId="1" applyNumberFormat="1" applyFont="1" applyFill="1" applyBorder="1" applyAlignment="1">
      <alignment horizontal="right" vertical="center"/>
    </xf>
    <xf numFmtId="3" fontId="2" fillId="0" borderId="1" xfId="1" applyNumberFormat="1" applyFont="1" applyFill="1" applyBorder="1" applyAlignment="1">
      <alignment horizontal="right" vertical="center"/>
    </xf>
    <xf numFmtId="3" fontId="4" fillId="4" borderId="1" xfId="1" applyNumberFormat="1" applyFont="1" applyFill="1" applyBorder="1" applyAlignment="1">
      <alignment horizontal="right" vertical="center"/>
    </xf>
    <xf numFmtId="3" fontId="2" fillId="0" borderId="0" xfId="0" applyNumberFormat="1" applyFont="1" applyFill="1"/>
    <xf numFmtId="0" fontId="1" fillId="0" borderId="0" xfId="0" applyFont="1" applyBorder="1"/>
    <xf numFmtId="3" fontId="1" fillId="2" borderId="1" xfId="0" applyNumberFormat="1" applyFont="1" applyFill="1" applyBorder="1" applyAlignment="1">
      <alignment horizontal="right" vertical="center"/>
    </xf>
    <xf numFmtId="3" fontId="2" fillId="4" borderId="1" xfId="0" applyNumberFormat="1" applyFont="1" applyFill="1" applyBorder="1" applyAlignment="1">
      <alignment horizontal="right" vertical="center" indent="1"/>
    </xf>
    <xf numFmtId="3" fontId="1" fillId="0" borderId="1" xfId="0" applyNumberFormat="1" applyFont="1" applyFill="1" applyBorder="1" applyAlignment="1">
      <alignment horizontal="right" vertical="center" indent="1"/>
    </xf>
    <xf numFmtId="164" fontId="1" fillId="4" borderId="1" xfId="2" applyNumberFormat="1" applyFont="1" applyFill="1" applyBorder="1" applyAlignment="1">
      <alignment horizontal="justify" vertical="center"/>
    </xf>
    <xf numFmtId="0" fontId="9" fillId="0" borderId="0" xfId="3"/>
    <xf numFmtId="0" fontId="2" fillId="0" borderId="0" xfId="0" applyFont="1" applyBorder="1" applyAlignment="1">
      <alignment horizontal="justify" vertical="center"/>
    </xf>
    <xf numFmtId="0" fontId="2" fillId="0" borderId="0" xfId="0" applyFont="1" applyFill="1" applyBorder="1" applyAlignment="1">
      <alignment horizontal="justify" vertical="center"/>
    </xf>
    <xf numFmtId="0" fontId="2" fillId="0" borderId="0" xfId="0" applyFont="1" applyBorder="1" applyAlignment="1"/>
    <xf numFmtId="0" fontId="0" fillId="0" borderId="0" xfId="0" applyAlignment="1"/>
    <xf numFmtId="0" fontId="2" fillId="0" borderId="1" xfId="0" applyFont="1" applyBorder="1" applyAlignment="1">
      <alignment horizontal="left" vertical="center"/>
    </xf>
    <xf numFmtId="0" fontId="5" fillId="0" borderId="1" xfId="0" applyFont="1" applyBorder="1" applyAlignment="1">
      <alignment horizontal="justify" vertical="center"/>
    </xf>
    <xf numFmtId="0" fontId="6" fillId="0" borderId="0" xfId="0" applyFont="1" applyAlignment="1">
      <alignment vertical="center"/>
    </xf>
    <xf numFmtId="3" fontId="2" fillId="5" borderId="1" xfId="0" applyNumberFormat="1" applyFont="1" applyFill="1" applyBorder="1" applyAlignment="1" applyProtection="1">
      <alignment horizontal="right" vertical="center"/>
      <protection locked="0"/>
    </xf>
    <xf numFmtId="3" fontId="2" fillId="6" borderId="1" xfId="0" applyNumberFormat="1" applyFont="1" applyFill="1" applyBorder="1" applyAlignment="1" applyProtection="1">
      <alignment horizontal="right" vertical="center"/>
      <protection locked="0"/>
    </xf>
    <xf numFmtId="3" fontId="2" fillId="5" borderId="1" xfId="0" applyNumberFormat="1" applyFont="1" applyFill="1" applyBorder="1" applyAlignment="1" applyProtection="1">
      <alignment horizontal="right" vertical="center" indent="1"/>
      <protection locked="0"/>
    </xf>
    <xf numFmtId="3" fontId="2" fillId="6" borderId="1" xfId="0" applyNumberFormat="1" applyFont="1" applyFill="1" applyBorder="1" applyAlignment="1" applyProtection="1">
      <alignment horizontal="right" vertical="center" indent="1"/>
      <protection locked="0"/>
    </xf>
    <xf numFmtId="3" fontId="1" fillId="5" borderId="1" xfId="0" applyNumberFormat="1" applyFont="1" applyFill="1" applyBorder="1" applyAlignment="1" applyProtection="1">
      <alignment horizontal="right" vertical="center"/>
      <protection locked="0"/>
    </xf>
    <xf numFmtId="3" fontId="1" fillId="6" borderId="1" xfId="0" applyNumberFormat="1" applyFont="1" applyFill="1" applyBorder="1" applyAlignment="1" applyProtection="1">
      <alignment horizontal="right" vertical="center"/>
      <protection locked="0"/>
    </xf>
    <xf numFmtId="3" fontId="2" fillId="5" borderId="1" xfId="0" applyNumberFormat="1" applyFont="1" applyFill="1" applyBorder="1" applyProtection="1">
      <protection locked="0"/>
    </xf>
    <xf numFmtId="3" fontId="2" fillId="5" borderId="13" xfId="0" applyNumberFormat="1" applyFont="1" applyFill="1" applyBorder="1" applyProtection="1">
      <protection locked="0"/>
    </xf>
    <xf numFmtId="3" fontId="3" fillId="5" borderId="1" xfId="0" applyNumberFormat="1" applyFont="1" applyFill="1" applyBorder="1" applyAlignment="1" applyProtection="1">
      <alignment horizontal="right" vertical="center"/>
      <protection locked="0"/>
    </xf>
    <xf numFmtId="0" fontId="1" fillId="0" borderId="1" xfId="0" applyFont="1" applyFill="1" applyBorder="1" applyAlignment="1">
      <alignment vertical="center"/>
    </xf>
    <xf numFmtId="2" fontId="0" fillId="0" borderId="0" xfId="0" applyNumberFormat="1" applyAlignment="1">
      <alignment horizontal="left"/>
    </xf>
    <xf numFmtId="2" fontId="2" fillId="0" borderId="0" xfId="0" applyNumberFormat="1" applyFont="1" applyAlignment="1">
      <alignment horizontal="left"/>
    </xf>
    <xf numFmtId="0" fontId="2" fillId="5" borderId="1" xfId="0" applyFont="1" applyFill="1" applyBorder="1" applyProtection="1">
      <protection locked="0"/>
    </xf>
    <xf numFmtId="0" fontId="2" fillId="5" borderId="12" xfId="0" applyFont="1" applyFill="1" applyBorder="1" applyProtection="1">
      <protection locked="0"/>
    </xf>
    <xf numFmtId="0" fontId="2" fillId="5" borderId="5" xfId="0" applyFont="1" applyFill="1" applyBorder="1" applyProtection="1">
      <protection locked="0"/>
    </xf>
    <xf numFmtId="0" fontId="1" fillId="0" borderId="0" xfId="0" applyFont="1" applyAlignment="1">
      <alignment horizontal="center"/>
    </xf>
    <xf numFmtId="0" fontId="1" fillId="0" borderId="0" xfId="0" applyFont="1" applyAlignment="1">
      <alignment horizontal="center" vertical="center"/>
    </xf>
    <xf numFmtId="0" fontId="1" fillId="2" borderId="3" xfId="0" applyFont="1" applyFill="1" applyBorder="1" applyAlignment="1">
      <alignment horizontal="center" vertical="center"/>
    </xf>
    <xf numFmtId="0" fontId="2" fillId="2" borderId="5" xfId="0" applyFont="1" applyFill="1" applyBorder="1" applyAlignment="1">
      <alignment horizontal="justify" vertical="center"/>
    </xf>
    <xf numFmtId="0" fontId="1" fillId="0" borderId="0" xfId="0" applyFont="1" applyBorder="1" applyAlignment="1">
      <alignment horizontal="center"/>
    </xf>
    <xf numFmtId="0" fontId="1" fillId="2" borderId="7"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8" xfId="0" applyFont="1" applyFill="1" applyBorder="1" applyAlignment="1">
      <alignment horizontal="justify" vertical="center"/>
    </xf>
    <xf numFmtId="0" fontId="2" fillId="2" borderId="11" xfId="0" applyFont="1" applyFill="1" applyBorder="1" applyAlignment="1">
      <alignment horizontal="justify" vertical="center"/>
    </xf>
    <xf numFmtId="0" fontId="2" fillId="0" borderId="0" xfId="0" applyFont="1" applyAlignment="1">
      <alignment horizontal="left" vertical="center" wrapText="1"/>
    </xf>
    <xf numFmtId="0" fontId="2" fillId="0" borderId="0" xfId="0" applyFont="1" applyAlignment="1">
      <alignment horizontal="justify" vertical="center" wrapText="1"/>
    </xf>
    <xf numFmtId="0" fontId="1" fillId="0" borderId="1" xfId="0" applyFont="1" applyFill="1" applyBorder="1" applyAlignment="1">
      <alignment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2" fillId="0" borderId="2" xfId="0" applyFont="1" applyBorder="1" applyAlignment="1">
      <alignment horizontal="left" vertical="center" wrapText="1"/>
    </xf>
    <xf numFmtId="0" fontId="2" fillId="0" borderId="0" xfId="0" applyFont="1" applyAlignment="1">
      <alignment horizontal="left" wrapText="1" indent="1"/>
    </xf>
    <xf numFmtId="0" fontId="2" fillId="0" borderId="0" xfId="0" applyFont="1" applyAlignment="1">
      <alignment horizontal="left" vertical="center" wrapText="1" indent="1"/>
    </xf>
    <xf numFmtId="0" fontId="2" fillId="0" borderId="0" xfId="0" applyFont="1" applyBorder="1" applyAlignment="1">
      <alignment horizontal="left" vertical="top" wrapText="1" indent="1"/>
    </xf>
    <xf numFmtId="0" fontId="2" fillId="0" borderId="0" xfId="0" applyFont="1" applyAlignment="1">
      <alignment horizontal="left" vertical="center"/>
    </xf>
    <xf numFmtId="0" fontId="1" fillId="4" borderId="1" xfId="0" applyFont="1" applyFill="1" applyBorder="1" applyAlignment="1">
      <alignment horizontal="center" vertical="center"/>
    </xf>
  </cellXfs>
  <cellStyles count="4">
    <cellStyle name="Comma" xfId="1" builtinId="3"/>
    <cellStyle name="Normal" xfId="0" builtinId="0"/>
    <cellStyle name="Normal 2" xfId="3" xr:uid="{00000000-0005-0000-0000-000002000000}"/>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
  <sheetViews>
    <sheetView workbookViewId="0"/>
  </sheetViews>
  <sheetFormatPr defaultColWidth="9.140625" defaultRowHeight="12.75" x14ac:dyDescent="0.2"/>
  <cols>
    <col min="1" max="16384" width="9.140625" style="73"/>
  </cols>
  <sheetData>
    <row r="1" spans="1:1" x14ac:dyDescent="0.2">
      <c r="A1" s="73" t="s">
        <v>211</v>
      </c>
    </row>
    <row r="2" spans="1:1" x14ac:dyDescent="0.2">
      <c r="A2" s="73" t="s">
        <v>212</v>
      </c>
    </row>
  </sheetData>
  <sheetProtection algorithmName="SHA-512" hashValue="as1/rpboM3sjl6OnT7UMIDLvnzqaIDikJWDMr9lyw+Jm7b24ugD6s2jhN84Y09MCvX8WM7iqubviwcOaUIvD1Q==" saltValue="Jvd9wQ4TeH6l/b0r2M9mOw=="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E48"/>
  <sheetViews>
    <sheetView zoomScaleNormal="100" workbookViewId="0">
      <selection activeCell="C6" sqref="C6"/>
    </sheetView>
  </sheetViews>
  <sheetFormatPr defaultColWidth="0" defaultRowHeight="12.75" zeroHeight="1" x14ac:dyDescent="0.2"/>
  <cols>
    <col min="1" max="1" width="9.7109375" style="37" bestFit="1" customWidth="1"/>
    <col min="2" max="2" width="54.28515625" style="37" customWidth="1"/>
    <col min="3" max="3" width="12.7109375" style="37" customWidth="1"/>
    <col min="4" max="4" width="7.7109375" style="37" bestFit="1" customWidth="1"/>
    <col min="5" max="5" width="12.7109375" style="37" customWidth="1"/>
    <col min="6" max="16384" width="22.42578125" style="1" hidden="1"/>
  </cols>
  <sheetData>
    <row r="1" spans="1:5" ht="15.75" x14ac:dyDescent="0.2">
      <c r="A1" s="96" t="s">
        <v>176</v>
      </c>
      <c r="B1" s="96"/>
      <c r="C1" s="96"/>
      <c r="D1" s="96"/>
      <c r="E1" s="96"/>
    </row>
    <row r="2" spans="1:5" x14ac:dyDescent="0.2">
      <c r="A2" s="1"/>
      <c r="B2" s="1"/>
      <c r="C2" s="1"/>
      <c r="D2" s="1"/>
      <c r="E2" s="1"/>
    </row>
    <row r="3" spans="1:5" ht="25.5" x14ac:dyDescent="0.2">
      <c r="A3" s="33"/>
      <c r="B3" s="35" t="s">
        <v>85</v>
      </c>
      <c r="C3" s="34" t="s">
        <v>154</v>
      </c>
      <c r="D3" s="34" t="s">
        <v>155</v>
      </c>
      <c r="E3" s="34" t="s">
        <v>156</v>
      </c>
    </row>
    <row r="4" spans="1:5" x14ac:dyDescent="0.2">
      <c r="A4" s="18"/>
      <c r="B4" s="90"/>
      <c r="C4" s="19"/>
      <c r="D4" s="19"/>
      <c r="E4" s="19"/>
    </row>
    <row r="5" spans="1:5" x14ac:dyDescent="0.2">
      <c r="A5" s="16">
        <v>1</v>
      </c>
      <c r="B5" s="11" t="s">
        <v>1</v>
      </c>
      <c r="C5" s="47"/>
      <c r="D5" s="11"/>
      <c r="E5" s="11"/>
    </row>
    <row r="6" spans="1:5" x14ac:dyDescent="0.2">
      <c r="A6" s="12">
        <v>1.1000000000000001</v>
      </c>
      <c r="B6" s="10" t="s">
        <v>29</v>
      </c>
      <c r="C6" s="81"/>
      <c r="D6" s="27">
        <v>0.8</v>
      </c>
      <c r="E6" s="41">
        <f>D6*C6</f>
        <v>0</v>
      </c>
    </row>
    <row r="7" spans="1:5" x14ac:dyDescent="0.2">
      <c r="A7" s="12">
        <v>1.2</v>
      </c>
      <c r="B7" s="10" t="s">
        <v>30</v>
      </c>
      <c r="C7" s="47"/>
      <c r="D7" s="9"/>
      <c r="E7" s="47"/>
    </row>
    <row r="8" spans="1:5" x14ac:dyDescent="0.2">
      <c r="A8" s="12"/>
      <c r="B8" s="10" t="s">
        <v>86</v>
      </c>
      <c r="C8" s="81"/>
      <c r="D8" s="27">
        <v>1</v>
      </c>
      <c r="E8" s="41">
        <f t="shared" ref="E8:E16" si="0">D8*C8</f>
        <v>0</v>
      </c>
    </row>
    <row r="9" spans="1:5" x14ac:dyDescent="0.2">
      <c r="A9" s="12"/>
      <c r="B9" s="10" t="s">
        <v>104</v>
      </c>
      <c r="C9" s="81"/>
      <c r="D9" s="27">
        <v>0.95</v>
      </c>
      <c r="E9" s="41">
        <f t="shared" si="0"/>
        <v>0</v>
      </c>
    </row>
    <row r="10" spans="1:5" x14ac:dyDescent="0.2">
      <c r="A10" s="12"/>
      <c r="B10" s="10" t="s">
        <v>105</v>
      </c>
      <c r="C10" s="81"/>
      <c r="D10" s="27">
        <v>0.85</v>
      </c>
      <c r="E10" s="41">
        <f t="shared" si="0"/>
        <v>0</v>
      </c>
    </row>
    <row r="11" spans="1:5" x14ac:dyDescent="0.2">
      <c r="A11" s="12">
        <v>1.3</v>
      </c>
      <c r="B11" s="10" t="s">
        <v>31</v>
      </c>
      <c r="C11" s="41">
        <f>'D. NOTES TO THE BALANCE SHEET'!C8</f>
        <v>0</v>
      </c>
      <c r="D11" s="27">
        <v>0.9</v>
      </c>
      <c r="E11" s="41">
        <f t="shared" si="0"/>
        <v>0</v>
      </c>
    </row>
    <row r="12" spans="1:5" x14ac:dyDescent="0.2">
      <c r="A12" s="12">
        <v>1.4</v>
      </c>
      <c r="B12" s="10" t="s">
        <v>87</v>
      </c>
      <c r="C12" s="41">
        <f>'D. NOTES TO THE BALANCE SHEET'!C9</f>
        <v>0</v>
      </c>
      <c r="D12" s="27">
        <v>1</v>
      </c>
      <c r="E12" s="41">
        <f t="shared" si="0"/>
        <v>0</v>
      </c>
    </row>
    <row r="13" spans="1:5" x14ac:dyDescent="0.2">
      <c r="A13" s="9" t="s">
        <v>88</v>
      </c>
      <c r="B13" s="10" t="s">
        <v>89</v>
      </c>
      <c r="C13" s="41">
        <f>'D. NOTES TO THE BALANCE SHEET'!C10+'D. NOTES TO THE BALANCE SHEET'!C11</f>
        <v>0</v>
      </c>
      <c r="D13" s="27">
        <v>1</v>
      </c>
      <c r="E13" s="41">
        <f t="shared" si="0"/>
        <v>0</v>
      </c>
    </row>
    <row r="14" spans="1:5" x14ac:dyDescent="0.2">
      <c r="A14" s="9">
        <v>1.71</v>
      </c>
      <c r="B14" s="10" t="s">
        <v>106</v>
      </c>
      <c r="C14" s="41">
        <f>'D. NOTES TO THE BALANCE SHEET'!C13</f>
        <v>0</v>
      </c>
      <c r="D14" s="27">
        <v>1</v>
      </c>
      <c r="E14" s="41">
        <f t="shared" si="0"/>
        <v>0</v>
      </c>
    </row>
    <row r="15" spans="1:5" x14ac:dyDescent="0.2">
      <c r="A15" s="9">
        <v>1.72</v>
      </c>
      <c r="B15" s="10" t="s">
        <v>218</v>
      </c>
      <c r="C15" s="41">
        <f>'D. NOTES TO THE BALANCE SHEET'!C14</f>
        <v>0</v>
      </c>
      <c r="D15" s="27">
        <v>0.95</v>
      </c>
      <c r="E15" s="41">
        <f t="shared" si="0"/>
        <v>0</v>
      </c>
    </row>
    <row r="16" spans="1:5" x14ac:dyDescent="0.2">
      <c r="A16" s="12">
        <v>1.8</v>
      </c>
      <c r="B16" s="10" t="s">
        <v>122</v>
      </c>
      <c r="C16" s="41">
        <f>'D. NOTES TO THE BALANCE SHEET'!C15</f>
        <v>0</v>
      </c>
      <c r="D16" s="27">
        <v>0.65</v>
      </c>
      <c r="E16" s="41">
        <f t="shared" si="0"/>
        <v>0</v>
      </c>
    </row>
    <row r="17" spans="1:5" x14ac:dyDescent="0.2">
      <c r="A17" s="20"/>
      <c r="B17" s="11"/>
      <c r="C17" s="47"/>
      <c r="D17" s="20"/>
      <c r="E17" s="47"/>
    </row>
    <row r="18" spans="1:5" x14ac:dyDescent="0.2">
      <c r="A18" s="16">
        <v>2</v>
      </c>
      <c r="B18" s="11" t="s">
        <v>147</v>
      </c>
      <c r="C18" s="47"/>
      <c r="D18" s="20"/>
      <c r="E18" s="47"/>
    </row>
    <row r="19" spans="1:5" x14ac:dyDescent="0.2">
      <c r="A19" s="12">
        <v>2.1</v>
      </c>
      <c r="B19" s="10" t="s">
        <v>107</v>
      </c>
      <c r="C19" s="41">
        <f>'D. NOTES TO THE BALANCE SHEET'!C19</f>
        <v>0</v>
      </c>
      <c r="D19" s="27">
        <v>0.9</v>
      </c>
      <c r="E19" s="41">
        <f t="shared" ref="E19:E20" si="1">D19*C19</f>
        <v>0</v>
      </c>
    </row>
    <row r="20" spans="1:5" x14ac:dyDescent="0.2">
      <c r="A20" s="9" t="s">
        <v>166</v>
      </c>
      <c r="B20" s="10" t="s">
        <v>90</v>
      </c>
      <c r="C20" s="41">
        <f>'D. NOTES TO THE BALANCE SHEET'!C20+'D. NOTES TO THE BALANCE SHEET'!C21</f>
        <v>0</v>
      </c>
      <c r="D20" s="27">
        <v>0.65</v>
      </c>
      <c r="E20" s="41">
        <f t="shared" si="1"/>
        <v>0</v>
      </c>
    </row>
    <row r="21" spans="1:5" x14ac:dyDescent="0.2">
      <c r="A21" s="20"/>
      <c r="B21" s="11"/>
      <c r="C21" s="47"/>
      <c r="D21" s="9"/>
      <c r="E21" s="47"/>
    </row>
    <row r="22" spans="1:5" ht="15.75" x14ac:dyDescent="0.2">
      <c r="A22" s="16">
        <v>3</v>
      </c>
      <c r="B22" s="11" t="s">
        <v>111</v>
      </c>
      <c r="C22" s="89"/>
      <c r="D22" s="27">
        <v>0.9</v>
      </c>
      <c r="E22" s="41">
        <f>D22*C22</f>
        <v>0</v>
      </c>
    </row>
    <row r="23" spans="1:5" x14ac:dyDescent="0.2">
      <c r="A23" s="20"/>
      <c r="B23" s="11"/>
      <c r="C23" s="47"/>
      <c r="D23" s="9"/>
      <c r="E23" s="47"/>
    </row>
    <row r="24" spans="1:5" x14ac:dyDescent="0.2">
      <c r="A24" s="16">
        <v>4</v>
      </c>
      <c r="B24" s="11" t="s">
        <v>148</v>
      </c>
      <c r="C24" s="47"/>
      <c r="D24" s="9"/>
      <c r="E24" s="47"/>
    </row>
    <row r="25" spans="1:5" x14ac:dyDescent="0.2">
      <c r="A25" s="12">
        <v>4.0999999999999996</v>
      </c>
      <c r="B25" s="10" t="s">
        <v>219</v>
      </c>
      <c r="C25" s="41">
        <f>'D. NOTES TO THE BALANCE SHEET'!C31</f>
        <v>0</v>
      </c>
      <c r="D25" s="27">
        <v>1</v>
      </c>
      <c r="E25" s="41">
        <f t="shared" ref="E25:E31" si="2">D25*C25</f>
        <v>0</v>
      </c>
    </row>
    <row r="26" spans="1:5" x14ac:dyDescent="0.2">
      <c r="A26" s="12">
        <v>4.2</v>
      </c>
      <c r="B26" s="10" t="s">
        <v>181</v>
      </c>
      <c r="C26" s="81"/>
      <c r="D26" s="27">
        <v>1</v>
      </c>
      <c r="E26" s="41">
        <f t="shared" si="2"/>
        <v>0</v>
      </c>
    </row>
    <row r="27" spans="1:5" x14ac:dyDescent="0.2">
      <c r="A27" s="12">
        <v>4.3</v>
      </c>
      <c r="B27" s="10" t="s">
        <v>182</v>
      </c>
      <c r="C27" s="81"/>
      <c r="D27" s="27">
        <v>1</v>
      </c>
      <c r="E27" s="41">
        <f t="shared" si="2"/>
        <v>0</v>
      </c>
    </row>
    <row r="28" spans="1:5" x14ac:dyDescent="0.2">
      <c r="A28" s="12">
        <v>4.4000000000000004</v>
      </c>
      <c r="B28" s="10" t="s">
        <v>183</v>
      </c>
      <c r="C28" s="81"/>
      <c r="D28" s="27">
        <v>1</v>
      </c>
      <c r="E28" s="41">
        <f t="shared" si="2"/>
        <v>0</v>
      </c>
    </row>
    <row r="29" spans="1:5" x14ac:dyDescent="0.2">
      <c r="A29" s="12">
        <v>4.5</v>
      </c>
      <c r="B29" s="10" t="s">
        <v>108</v>
      </c>
      <c r="C29" s="41">
        <f>'D. NOTES TO THE BALANCE SHEET'!C35</f>
        <v>0</v>
      </c>
      <c r="D29" s="27">
        <v>1</v>
      </c>
      <c r="E29" s="41">
        <f t="shared" si="2"/>
        <v>0</v>
      </c>
    </row>
    <row r="30" spans="1:5" ht="15.75" x14ac:dyDescent="0.2">
      <c r="A30" s="12">
        <v>4.5999999999999996</v>
      </c>
      <c r="B30" s="1" t="s">
        <v>184</v>
      </c>
      <c r="C30" s="41">
        <f>'D. NOTES TO THE BALANCE SHEET'!C36</f>
        <v>0</v>
      </c>
      <c r="D30" s="27">
        <v>1</v>
      </c>
      <c r="E30" s="41">
        <f t="shared" si="2"/>
        <v>0</v>
      </c>
    </row>
    <row r="31" spans="1:5" x14ac:dyDescent="0.2">
      <c r="A31" s="12">
        <v>4.7</v>
      </c>
      <c r="B31" s="10" t="s">
        <v>91</v>
      </c>
      <c r="C31" s="41">
        <f>'D. NOTES TO THE BALANCE SHEET'!C37</f>
        <v>0</v>
      </c>
      <c r="D31" s="27">
        <v>1</v>
      </c>
      <c r="E31" s="41">
        <f t="shared" si="2"/>
        <v>0</v>
      </c>
    </row>
    <row r="32" spans="1:5" x14ac:dyDescent="0.2">
      <c r="A32" s="12"/>
      <c r="B32" s="21"/>
      <c r="C32" s="47"/>
      <c r="D32" s="10"/>
      <c r="E32" s="49"/>
    </row>
    <row r="33" spans="1:5" ht="13.5" x14ac:dyDescent="0.2">
      <c r="A33" s="16"/>
      <c r="B33" s="79" t="s">
        <v>92</v>
      </c>
      <c r="C33" s="43">
        <f>SUM(C6:C31)</f>
        <v>0</v>
      </c>
      <c r="D33" s="11"/>
      <c r="E33" s="43">
        <f>SUM(E6:E31)</f>
        <v>0</v>
      </c>
    </row>
    <row r="34" spans="1:5" x14ac:dyDescent="0.2">
      <c r="A34" s="16"/>
      <c r="B34" s="11"/>
      <c r="C34" s="47"/>
      <c r="D34" s="11"/>
      <c r="E34" s="42"/>
    </row>
    <row r="35" spans="1:5" x14ac:dyDescent="0.2">
      <c r="A35" s="12">
        <v>8</v>
      </c>
      <c r="B35" s="10" t="s">
        <v>204</v>
      </c>
      <c r="C35" s="47"/>
      <c r="D35" s="10"/>
      <c r="E35" s="41">
        <f>'D. NOTES TO THE BALANCE SHEET'!C68</f>
        <v>0</v>
      </c>
    </row>
    <row r="36" spans="1:5" x14ac:dyDescent="0.2">
      <c r="A36" s="16"/>
      <c r="B36" s="11"/>
      <c r="C36" s="47"/>
      <c r="D36" s="11"/>
      <c r="E36" s="49"/>
    </row>
    <row r="37" spans="1:5" x14ac:dyDescent="0.2">
      <c r="A37" s="14"/>
      <c r="B37" s="21" t="s">
        <v>93</v>
      </c>
      <c r="C37" s="14"/>
      <c r="D37" s="14"/>
      <c r="E37" s="43">
        <f>E33-E35</f>
        <v>0</v>
      </c>
    </row>
    <row r="38" spans="1:5" x14ac:dyDescent="0.2">
      <c r="A38" s="14"/>
      <c r="B38" s="21"/>
      <c r="C38" s="14"/>
      <c r="D38" s="14"/>
      <c r="E38" s="48"/>
    </row>
    <row r="39" spans="1:5" x14ac:dyDescent="0.2">
      <c r="A39" s="12">
        <v>6</v>
      </c>
      <c r="B39" s="10" t="s">
        <v>94</v>
      </c>
      <c r="C39" s="10"/>
      <c r="D39" s="10"/>
      <c r="E39" s="81"/>
    </row>
    <row r="40" spans="1:5" x14ac:dyDescent="0.2">
      <c r="A40" s="16"/>
      <c r="B40" s="11"/>
      <c r="C40" s="10"/>
      <c r="D40" s="10"/>
      <c r="E40" s="49"/>
    </row>
    <row r="41" spans="1:5" x14ac:dyDescent="0.2">
      <c r="A41" s="20"/>
      <c r="B41" s="11" t="s">
        <v>95</v>
      </c>
      <c r="C41" s="11"/>
      <c r="D41" s="11"/>
      <c r="E41" s="43">
        <f>E37-E39</f>
        <v>0</v>
      </c>
    </row>
    <row r="42" spans="1:5" x14ac:dyDescent="0.2">
      <c r="A42" s="20"/>
      <c r="B42" s="11" t="s">
        <v>149</v>
      </c>
      <c r="C42" s="11"/>
      <c r="D42" s="11"/>
      <c r="E42" s="72" t="str">
        <f>(IF(E37=0," ",E37/E39))</f>
        <v xml:space="preserve"> </v>
      </c>
    </row>
    <row r="43" spans="1:5" x14ac:dyDescent="0.2">
      <c r="A43" s="4"/>
      <c r="B43" s="5"/>
      <c r="C43" s="5"/>
      <c r="D43" s="5"/>
      <c r="E43" s="6"/>
    </row>
    <row r="44" spans="1:5" x14ac:dyDescent="0.2">
      <c r="A44" s="1" t="s">
        <v>198</v>
      </c>
      <c r="B44" s="1"/>
      <c r="C44" s="1"/>
      <c r="D44" s="1"/>
      <c r="E44" s="1"/>
    </row>
    <row r="45" spans="1:5" x14ac:dyDescent="0.2">
      <c r="A45" s="1"/>
      <c r="B45" s="1"/>
      <c r="C45" s="1"/>
      <c r="D45" s="1"/>
      <c r="E45" s="1"/>
    </row>
    <row r="46" spans="1:5" ht="48" customHeight="1" x14ac:dyDescent="0.2">
      <c r="A46" s="106" t="s">
        <v>112</v>
      </c>
      <c r="B46" s="106"/>
      <c r="C46" s="106"/>
      <c r="D46" s="106"/>
      <c r="E46" s="106"/>
    </row>
    <row r="47" spans="1:5" ht="21" customHeight="1" x14ac:dyDescent="0.2">
      <c r="A47" s="105" t="s">
        <v>113</v>
      </c>
      <c r="B47" s="105"/>
      <c r="C47" s="105"/>
      <c r="D47" s="105"/>
      <c r="E47" s="105"/>
    </row>
    <row r="48" spans="1:5" ht="24.6" customHeight="1" x14ac:dyDescent="0.2">
      <c r="A48" s="80" t="s">
        <v>220</v>
      </c>
    </row>
  </sheetData>
  <sheetProtection algorithmName="SHA-512" hashValue="bly+PF53GMgZj107tpTROTX+Ow6f3X+w1mInyGnCPYG9KT9BRQV8EbokPnz0Ag/eBrETpvWm257ZyEaZGjz18w==" saltValue="iAxZKHO0CGOjsuqe6a7l4w==" spinCount="100000" sheet="1" objects="1" scenarios="1"/>
  <mergeCells count="3">
    <mergeCell ref="A1:E1"/>
    <mergeCell ref="A47:E47"/>
    <mergeCell ref="A46:E46"/>
  </mergeCells>
  <conditionalFormatting sqref="E41">
    <cfRule type="cellIs" dxfId="1" priority="1" operator="lessThan">
      <formula>0</formula>
    </cfRule>
  </conditionalFormatting>
  <conditionalFormatting sqref="E42">
    <cfRule type="cellIs" dxfId="0" priority="2" operator="lessThan">
      <formula>1</formula>
    </cfRule>
  </conditionalFormatting>
  <printOptions horizontalCentered="1"/>
  <pageMargins left="0.7" right="0.7" top="0.75" bottom="0.75" header="0.3" footer="0.3"/>
  <pageSetup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E13"/>
  <sheetViews>
    <sheetView zoomScaleNormal="100" workbookViewId="0">
      <selection activeCell="D12" sqref="D12"/>
    </sheetView>
  </sheetViews>
  <sheetFormatPr defaultColWidth="0" defaultRowHeight="12.75" zeroHeight="1" x14ac:dyDescent="0.2"/>
  <cols>
    <col min="1" max="1" width="9.140625" style="1" customWidth="1"/>
    <col min="2" max="2" width="35.7109375" style="1" customWidth="1"/>
    <col min="3" max="3" width="2.5703125" style="1" bestFit="1" customWidth="1"/>
    <col min="4" max="4" width="29" style="1" customWidth="1"/>
    <col min="5" max="5" width="14" style="1" hidden="1" customWidth="1"/>
    <col min="6" max="16384" width="9.140625" style="1" hidden="1"/>
  </cols>
  <sheetData>
    <row r="1" spans="1:5" x14ac:dyDescent="0.2">
      <c r="A1" s="96" t="s">
        <v>177</v>
      </c>
      <c r="B1" s="96"/>
      <c r="C1" s="96"/>
      <c r="D1" s="96"/>
      <c r="E1" s="40"/>
    </row>
    <row r="2" spans="1:5" ht="15" x14ac:dyDescent="0.25">
      <c r="A2"/>
      <c r="B2"/>
      <c r="C2"/>
      <c r="D2"/>
    </row>
    <row r="3" spans="1:5" ht="25.5" customHeight="1" x14ac:dyDescent="0.2">
      <c r="A3" s="106" t="s">
        <v>205</v>
      </c>
      <c r="B3" s="106"/>
      <c r="C3" s="106"/>
      <c r="D3" s="106"/>
      <c r="E3" s="36"/>
    </row>
    <row r="4" spans="1:5" x14ac:dyDescent="0.2">
      <c r="A4" s="112" t="s">
        <v>206</v>
      </c>
      <c r="B4" s="112"/>
      <c r="C4" s="112"/>
      <c r="D4" s="112"/>
      <c r="E4" s="36"/>
    </row>
    <row r="5" spans="1:5" ht="12.75" customHeight="1" x14ac:dyDescent="0.2">
      <c r="A5" s="112" t="s">
        <v>207</v>
      </c>
      <c r="B5" s="112"/>
      <c r="C5" s="112"/>
      <c r="D5" s="112"/>
      <c r="E5" s="37"/>
    </row>
    <row r="6" spans="1:5" ht="12.75" customHeight="1" x14ac:dyDescent="0.2">
      <c r="A6" s="113" t="s">
        <v>208</v>
      </c>
      <c r="B6" s="113"/>
      <c r="C6" s="113"/>
      <c r="D6" s="113"/>
      <c r="E6" s="38"/>
    </row>
    <row r="7" spans="1:5" ht="27" customHeight="1" x14ac:dyDescent="0.2">
      <c r="A7" s="114" t="s">
        <v>199</v>
      </c>
      <c r="B7" s="114"/>
      <c r="C7" s="114"/>
      <c r="D7" s="114"/>
      <c r="E7" s="37"/>
    </row>
    <row r="8" spans="1:5" ht="45.75" customHeight="1" x14ac:dyDescent="0.2">
      <c r="A8" s="111" t="s">
        <v>221</v>
      </c>
      <c r="B8" s="111"/>
      <c r="C8" s="111"/>
      <c r="D8" s="111"/>
      <c r="E8" s="39"/>
    </row>
    <row r="9" spans="1:5" ht="17.25" customHeight="1" x14ac:dyDescent="0.2">
      <c r="A9" s="108" t="s">
        <v>114</v>
      </c>
      <c r="B9" s="109"/>
      <c r="C9" s="109"/>
      <c r="D9" s="110"/>
    </row>
    <row r="10" spans="1:5" ht="26.25" customHeight="1" x14ac:dyDescent="0.2">
      <c r="A10" s="18"/>
      <c r="B10" s="18"/>
      <c r="C10" s="18"/>
      <c r="D10" s="19" t="s">
        <v>209</v>
      </c>
    </row>
    <row r="11" spans="1:5" ht="26.25" customHeight="1" x14ac:dyDescent="0.2">
      <c r="A11" s="28">
        <v>9</v>
      </c>
      <c r="B11" s="29" t="s">
        <v>115</v>
      </c>
      <c r="C11" s="19" t="s">
        <v>96</v>
      </c>
      <c r="D11" s="43">
        <f>'A. BALANCE SHEET'!C23</f>
        <v>0</v>
      </c>
    </row>
    <row r="12" spans="1:5" ht="26.25" customHeight="1" x14ac:dyDescent="0.2">
      <c r="A12" s="30" t="s">
        <v>15</v>
      </c>
      <c r="B12" s="18" t="s">
        <v>97</v>
      </c>
      <c r="C12" s="19" t="s">
        <v>98</v>
      </c>
      <c r="D12" s="81"/>
    </row>
    <row r="13" spans="1:5" ht="26.25" customHeight="1" x14ac:dyDescent="0.2">
      <c r="A13" s="107" t="s">
        <v>200</v>
      </c>
      <c r="B13" s="107"/>
      <c r="C13" s="90"/>
      <c r="D13" s="43">
        <f>D11-D12</f>
        <v>0</v>
      </c>
    </row>
  </sheetData>
  <sheetProtection algorithmName="SHA-512" hashValue="KrwjU1eJTA4FKKcOKXV7TGC0hVlOjkLjuDctqsWMm0PASwdq8Gew+h6CGezCsS0vNTBUUvaPtSgDH3OlbHAdwg==" saltValue="oTinIxzfYYfkVpUJvAb9Bg==" spinCount="100000" sheet="1" objects="1" scenarios="1"/>
  <mergeCells count="9">
    <mergeCell ref="A13:B13"/>
    <mergeCell ref="A9:D9"/>
    <mergeCell ref="A8:D8"/>
    <mergeCell ref="A1:D1"/>
    <mergeCell ref="A3:D3"/>
    <mergeCell ref="A5:D5"/>
    <mergeCell ref="A6:D6"/>
    <mergeCell ref="A7:D7"/>
    <mergeCell ref="A4:D4"/>
  </mergeCells>
  <printOptions horizontalCentered="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C15"/>
  <sheetViews>
    <sheetView zoomScaleNormal="100" workbookViewId="0">
      <selection activeCell="C6" sqref="C6"/>
    </sheetView>
  </sheetViews>
  <sheetFormatPr defaultColWidth="0" defaultRowHeight="12.75" zeroHeight="1" x14ac:dyDescent="0.2"/>
  <cols>
    <col min="1" max="1" width="12.42578125" style="1" customWidth="1"/>
    <col min="2" max="2" width="53.42578125" style="1" customWidth="1"/>
    <col min="3" max="3" width="19" style="1" bestFit="1" customWidth="1"/>
    <col min="4" max="16384" width="9.140625" style="1" hidden="1"/>
  </cols>
  <sheetData>
    <row r="1" spans="1:3" x14ac:dyDescent="0.2">
      <c r="A1" s="97" t="s">
        <v>178</v>
      </c>
      <c r="B1" s="97"/>
      <c r="C1" s="97"/>
    </row>
    <row r="2" spans="1:3" x14ac:dyDescent="0.2">
      <c r="A2" s="59"/>
    </row>
    <row r="3" spans="1:3" x14ac:dyDescent="0.2">
      <c r="A3" s="59"/>
    </row>
    <row r="4" spans="1:3" ht="21" customHeight="1" x14ac:dyDescent="0.2">
      <c r="A4" s="116" t="s">
        <v>116</v>
      </c>
      <c r="B4" s="116"/>
      <c r="C4" s="116"/>
    </row>
    <row r="5" spans="1:3" x14ac:dyDescent="0.2">
      <c r="A5" s="31"/>
      <c r="B5" s="13"/>
      <c r="C5" s="19" t="s">
        <v>210</v>
      </c>
    </row>
    <row r="6" spans="1:3" x14ac:dyDescent="0.2">
      <c r="A6" s="31">
        <v>1</v>
      </c>
      <c r="B6" s="13" t="s">
        <v>150</v>
      </c>
      <c r="C6" s="81"/>
    </row>
    <row r="7" spans="1:3" ht="25.5" x14ac:dyDescent="0.2">
      <c r="A7" s="32">
        <v>2</v>
      </c>
      <c r="B7" s="13" t="s">
        <v>109</v>
      </c>
      <c r="C7" s="81"/>
    </row>
    <row r="8" spans="1:3" x14ac:dyDescent="0.2">
      <c r="A8" s="31">
        <v>3</v>
      </c>
      <c r="B8" s="13" t="s">
        <v>151</v>
      </c>
      <c r="C8" s="81"/>
    </row>
    <row r="9" spans="1:3" x14ac:dyDescent="0.2">
      <c r="A9" s="31">
        <v>4</v>
      </c>
      <c r="B9" s="13" t="s">
        <v>152</v>
      </c>
      <c r="C9" s="81"/>
    </row>
    <row r="10" spans="1:3" ht="25.5" x14ac:dyDescent="0.2">
      <c r="A10" s="32">
        <v>5</v>
      </c>
      <c r="B10" s="13" t="s">
        <v>153</v>
      </c>
      <c r="C10" s="81"/>
    </row>
    <row r="11" spans="1:3" ht="38.25" x14ac:dyDescent="0.2">
      <c r="A11" s="32">
        <v>6</v>
      </c>
      <c r="B11" s="13" t="s">
        <v>110</v>
      </c>
      <c r="C11" s="81"/>
    </row>
    <row r="12" spans="1:3" ht="66" customHeight="1" x14ac:dyDescent="0.2">
      <c r="A12" s="32">
        <v>7</v>
      </c>
      <c r="B12" s="26" t="s">
        <v>165</v>
      </c>
      <c r="C12" s="81"/>
    </row>
    <row r="13" spans="1:3" s="50" customFormat="1" x14ac:dyDescent="0.2">
      <c r="A13" s="17"/>
      <c r="B13" s="17" t="s">
        <v>75</v>
      </c>
      <c r="C13" s="43">
        <f>SUM(C6:C12)</f>
        <v>0</v>
      </c>
    </row>
    <row r="14" spans="1:3" hidden="1" x14ac:dyDescent="0.2">
      <c r="A14" s="2"/>
    </row>
    <row r="15" spans="1:3" hidden="1" x14ac:dyDescent="0.2">
      <c r="A15" s="115"/>
      <c r="B15" s="115"/>
      <c r="C15" s="115"/>
    </row>
  </sheetData>
  <sheetProtection algorithmName="SHA-512" hashValue="3LIBxGr8lSep7kAlDk7fVZVUV6W/4IYbb5omgnQK1iCDOnPCUPDPkt7beTqvz/La2fXNInV1CDQZjLHKCBpPlQ==" saltValue="fiC/JFvws2pvSkacdd4glw==" spinCount="100000" sheet="1" objects="1" scenarios="1"/>
  <mergeCells count="3">
    <mergeCell ref="A1:C1"/>
    <mergeCell ref="A15:C15"/>
    <mergeCell ref="A4:C4"/>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workbookViewId="0">
      <selection activeCell="A23" sqref="A23"/>
    </sheetView>
  </sheetViews>
  <sheetFormatPr defaultRowHeight="15" x14ac:dyDescent="0.25"/>
  <cols>
    <col min="1" max="1" width="60.7109375" style="77" customWidth="1"/>
    <col min="2" max="2" width="25.85546875" style="91" customWidth="1"/>
  </cols>
  <sheetData>
    <row r="1" spans="1:2" x14ac:dyDescent="0.25">
      <c r="A1" s="76" t="s">
        <v>186</v>
      </c>
    </row>
    <row r="2" spans="1:2" x14ac:dyDescent="0.25">
      <c r="A2" s="76" t="s">
        <v>187</v>
      </c>
      <c r="B2" s="91">
        <v>1.8</v>
      </c>
    </row>
    <row r="3" spans="1:2" x14ac:dyDescent="0.25">
      <c r="A3" s="76" t="s">
        <v>188</v>
      </c>
      <c r="B3" s="91">
        <v>2.2999999999999998</v>
      </c>
    </row>
    <row r="4" spans="1:2" x14ac:dyDescent="0.25">
      <c r="A4" s="76" t="s">
        <v>189</v>
      </c>
      <c r="B4" s="91">
        <v>4.7</v>
      </c>
    </row>
    <row r="5" spans="1:2" x14ac:dyDescent="0.25">
      <c r="A5" s="76" t="s">
        <v>174</v>
      </c>
      <c r="B5" s="91">
        <v>5</v>
      </c>
    </row>
    <row r="6" spans="1:2" x14ac:dyDescent="0.25">
      <c r="A6" s="76" t="s">
        <v>191</v>
      </c>
      <c r="B6" s="91">
        <v>7.3</v>
      </c>
    </row>
    <row r="7" spans="1:2" x14ac:dyDescent="0.25">
      <c r="A7" s="76" t="s">
        <v>190</v>
      </c>
      <c r="B7" s="91">
        <v>8.5500000000000007</v>
      </c>
    </row>
    <row r="8" spans="1:2" x14ac:dyDescent="0.25">
      <c r="A8" s="76" t="s">
        <v>185</v>
      </c>
      <c r="B8" s="91">
        <v>9.1999999999999993</v>
      </c>
    </row>
    <row r="9" spans="1:2" x14ac:dyDescent="0.25">
      <c r="A9" s="74" t="s">
        <v>194</v>
      </c>
      <c r="B9" s="91" t="s">
        <v>194</v>
      </c>
    </row>
    <row r="10" spans="1:2" x14ac:dyDescent="0.25">
      <c r="A10" s="74" t="s">
        <v>192</v>
      </c>
      <c r="B10" s="91" t="s">
        <v>192</v>
      </c>
    </row>
    <row r="11" spans="1:2" x14ac:dyDescent="0.25">
      <c r="A11" s="74" t="s">
        <v>193</v>
      </c>
      <c r="B11" s="91" t="s">
        <v>193</v>
      </c>
    </row>
    <row r="13" spans="1:2" x14ac:dyDescent="0.25">
      <c r="A13" s="76" t="s">
        <v>169</v>
      </c>
    </row>
    <row r="14" spans="1:2" x14ac:dyDescent="0.25">
      <c r="A14" s="75" t="s">
        <v>222</v>
      </c>
      <c r="B14" s="91">
        <v>2.1800000000000002</v>
      </c>
    </row>
    <row r="15" spans="1:2" x14ac:dyDescent="0.25">
      <c r="A15" s="75" t="s">
        <v>195</v>
      </c>
      <c r="B15" s="91">
        <v>2.23</v>
      </c>
    </row>
    <row r="16" spans="1:2" x14ac:dyDescent="0.25">
      <c r="A16" s="75" t="s">
        <v>173</v>
      </c>
      <c r="B16" s="91">
        <v>3</v>
      </c>
    </row>
    <row r="17" spans="1:2" x14ac:dyDescent="0.25">
      <c r="A17" s="75" t="s">
        <v>196</v>
      </c>
      <c r="B17" s="91">
        <v>4.4000000000000004</v>
      </c>
    </row>
    <row r="18" spans="1:2" x14ac:dyDescent="0.25">
      <c r="A18" s="75" t="s">
        <v>197</v>
      </c>
      <c r="B18" s="91">
        <v>6.2</v>
      </c>
    </row>
  </sheetData>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27"/>
  <sheetViews>
    <sheetView tabSelected="1" zoomScaleNormal="100" workbookViewId="0">
      <selection activeCell="C7" sqref="C7"/>
    </sheetView>
  </sheetViews>
  <sheetFormatPr defaultColWidth="0" defaultRowHeight="12.75" zeroHeight="1" x14ac:dyDescent="0.2"/>
  <cols>
    <col min="1" max="1" width="12.42578125" style="1" customWidth="1"/>
    <col min="2" max="2" width="45.85546875" style="1" bestFit="1" customWidth="1"/>
    <col min="3" max="4" width="14.7109375" style="60" customWidth="1"/>
    <col min="5" max="16384" width="9.140625" style="1" hidden="1"/>
  </cols>
  <sheetData>
    <row r="1" spans="1:4" x14ac:dyDescent="0.2">
      <c r="A1" s="96" t="s">
        <v>99</v>
      </c>
      <c r="B1" s="96"/>
      <c r="C1" s="96"/>
      <c r="D1" s="96"/>
    </row>
    <row r="2" spans="1:4" x14ac:dyDescent="0.2"/>
    <row r="3" spans="1:4" ht="38.25" x14ac:dyDescent="0.2">
      <c r="A3" s="33"/>
      <c r="B3" s="33"/>
      <c r="C3" s="61" t="s">
        <v>117</v>
      </c>
      <c r="D3" s="61" t="s">
        <v>168</v>
      </c>
    </row>
    <row r="4" spans="1:4" x14ac:dyDescent="0.2">
      <c r="A4" s="9"/>
      <c r="B4" s="10"/>
      <c r="C4" s="62"/>
      <c r="D4" s="62"/>
    </row>
    <row r="5" spans="1:4" x14ac:dyDescent="0.2">
      <c r="A5" s="9"/>
      <c r="B5" s="11" t="s">
        <v>0</v>
      </c>
      <c r="C5" s="63"/>
      <c r="D5" s="63"/>
    </row>
    <row r="6" spans="1:4" x14ac:dyDescent="0.2">
      <c r="A6" s="9"/>
      <c r="B6" s="10"/>
      <c r="C6" s="63"/>
      <c r="D6" s="63"/>
    </row>
    <row r="7" spans="1:4" x14ac:dyDescent="0.2">
      <c r="A7" s="12">
        <v>1</v>
      </c>
      <c r="B7" s="10" t="s">
        <v>1</v>
      </c>
      <c r="C7" s="64">
        <f>'D. NOTES TO THE BALANCE SHEET'!C16</f>
        <v>0</v>
      </c>
      <c r="D7" s="64">
        <f>'D. NOTES TO THE BALANCE SHEET'!D16</f>
        <v>0</v>
      </c>
    </row>
    <row r="8" spans="1:4" x14ac:dyDescent="0.2">
      <c r="A8" s="12">
        <v>2</v>
      </c>
      <c r="B8" s="10" t="s">
        <v>2</v>
      </c>
      <c r="C8" s="64">
        <f>'D. NOTES TO THE BALANCE SHEET'!C22</f>
        <v>0</v>
      </c>
      <c r="D8" s="64">
        <f>'D. NOTES TO THE BALANCE SHEET'!D22</f>
        <v>0</v>
      </c>
    </row>
    <row r="9" spans="1:4" x14ac:dyDescent="0.2">
      <c r="A9" s="12">
        <v>3</v>
      </c>
      <c r="B9" s="10" t="s">
        <v>3</v>
      </c>
      <c r="C9" s="64">
        <f>'D. NOTES TO THE BALANCE SHEET'!C28</f>
        <v>0</v>
      </c>
      <c r="D9" s="64">
        <f>'D. NOTES TO THE BALANCE SHEET'!D28</f>
        <v>0</v>
      </c>
    </row>
    <row r="10" spans="1:4" x14ac:dyDescent="0.2">
      <c r="A10" s="12">
        <v>4</v>
      </c>
      <c r="B10" s="10" t="s">
        <v>4</v>
      </c>
      <c r="C10" s="64">
        <f>'D. NOTES TO THE BALANCE SHEET'!C38</f>
        <v>0</v>
      </c>
      <c r="D10" s="64">
        <f>'D. NOTES TO THE BALANCE SHEET'!D38</f>
        <v>0</v>
      </c>
    </row>
    <row r="11" spans="1:4" x14ac:dyDescent="0.2">
      <c r="A11" s="12">
        <v>5</v>
      </c>
      <c r="B11" s="10" t="s">
        <v>5</v>
      </c>
      <c r="C11" s="64">
        <f>'D. NOTES TO THE BALANCE SHEET'!C40</f>
        <v>0</v>
      </c>
      <c r="D11" s="64">
        <f>'D. NOTES TO THE BALANCE SHEET'!D40</f>
        <v>0</v>
      </c>
    </row>
    <row r="12" spans="1:4" x14ac:dyDescent="0.2">
      <c r="A12" s="12"/>
      <c r="B12" s="10"/>
      <c r="C12" s="65"/>
      <c r="D12" s="65"/>
    </row>
    <row r="13" spans="1:4" x14ac:dyDescent="0.2">
      <c r="A13" s="12"/>
      <c r="B13" s="11" t="s">
        <v>6</v>
      </c>
      <c r="C13" s="66">
        <f>SUM(C7:C11)</f>
        <v>0</v>
      </c>
      <c r="D13" s="66">
        <f>SUM(D7:D11)</f>
        <v>0</v>
      </c>
    </row>
    <row r="14" spans="1:4" x14ac:dyDescent="0.2">
      <c r="A14" s="12"/>
      <c r="B14" s="10"/>
      <c r="C14" s="65"/>
      <c r="D14" s="65"/>
    </row>
    <row r="15" spans="1:4" x14ac:dyDescent="0.2">
      <c r="A15" s="12"/>
      <c r="B15" s="11" t="s">
        <v>7</v>
      </c>
      <c r="C15" s="65"/>
      <c r="D15" s="65"/>
    </row>
    <row r="16" spans="1:4" x14ac:dyDescent="0.2">
      <c r="A16" s="12"/>
      <c r="B16" s="10"/>
      <c r="C16" s="65"/>
      <c r="D16" s="65"/>
    </row>
    <row r="17" spans="1:4" x14ac:dyDescent="0.2">
      <c r="A17" s="12">
        <v>6</v>
      </c>
      <c r="B17" s="10" t="s">
        <v>8</v>
      </c>
      <c r="C17" s="64">
        <f>'D. NOTES TO THE BALANCE SHEET'!C48</f>
        <v>0</v>
      </c>
      <c r="D17" s="64">
        <f>'D. NOTES TO THE BALANCE SHEET'!D48</f>
        <v>0</v>
      </c>
    </row>
    <row r="18" spans="1:4" x14ac:dyDescent="0.2">
      <c r="A18" s="12">
        <v>7</v>
      </c>
      <c r="B18" s="10" t="s">
        <v>9</v>
      </c>
      <c r="C18" s="64">
        <f>'D. NOTES TO THE BALANCE SHEET'!C54</f>
        <v>0</v>
      </c>
      <c r="D18" s="64">
        <f>'D. NOTES TO THE BALANCE SHEET'!D54</f>
        <v>0</v>
      </c>
    </row>
    <row r="19" spans="1:4" x14ac:dyDescent="0.2">
      <c r="A19" s="12">
        <v>8</v>
      </c>
      <c r="B19" s="10" t="s">
        <v>10</v>
      </c>
      <c r="C19" s="64">
        <f>'D. NOTES TO THE BALANCE SHEET'!C68</f>
        <v>0</v>
      </c>
      <c r="D19" s="64">
        <f>'D. NOTES TO THE BALANCE SHEET'!D68</f>
        <v>0</v>
      </c>
    </row>
    <row r="20" spans="1:4" x14ac:dyDescent="0.2">
      <c r="A20" s="12"/>
      <c r="B20" s="10" t="s">
        <v>11</v>
      </c>
      <c r="C20" s="65"/>
      <c r="D20" s="65"/>
    </row>
    <row r="21" spans="1:4" x14ac:dyDescent="0.2">
      <c r="A21" s="12"/>
      <c r="B21" s="11" t="s">
        <v>12</v>
      </c>
      <c r="C21" s="66">
        <f>SUM(C17:C19)</f>
        <v>0</v>
      </c>
      <c r="D21" s="66">
        <f>SUM(D17:D19)</f>
        <v>0</v>
      </c>
    </row>
    <row r="22" spans="1:4" x14ac:dyDescent="0.2">
      <c r="A22" s="12"/>
      <c r="B22" s="10"/>
      <c r="C22" s="65"/>
      <c r="D22" s="65"/>
    </row>
    <row r="23" spans="1:4" x14ac:dyDescent="0.2">
      <c r="A23" s="12">
        <v>9</v>
      </c>
      <c r="B23" s="14" t="s">
        <v>215</v>
      </c>
      <c r="C23" s="64">
        <f>'D. NOTES TO THE BALANCE SHEET'!C74</f>
        <v>0</v>
      </c>
      <c r="D23" s="64">
        <f>'D. NOTES TO THE BALANCE SHEET'!D74</f>
        <v>0</v>
      </c>
    </row>
    <row r="24" spans="1:4" x14ac:dyDescent="0.2">
      <c r="A24" s="9"/>
      <c r="B24" s="10"/>
      <c r="C24" s="65"/>
      <c r="D24" s="65"/>
    </row>
    <row r="25" spans="1:4" x14ac:dyDescent="0.2">
      <c r="A25" s="9"/>
      <c r="B25" s="15" t="s">
        <v>13</v>
      </c>
      <c r="C25" s="66">
        <f>C21+C23</f>
        <v>0</v>
      </c>
      <c r="D25" s="66">
        <f>D21+D23</f>
        <v>0</v>
      </c>
    </row>
    <row r="26" spans="1:4" x14ac:dyDescent="0.2">
      <c r="C26" s="67" t="str">
        <f>IF(C25-C13=0," ","ERROR in totals")</f>
        <v xml:space="preserve"> </v>
      </c>
      <c r="D26" s="67" t="str">
        <f>IF(D25-D13=0," ","ERROR in totals")</f>
        <v xml:space="preserve"> </v>
      </c>
    </row>
    <row r="27" spans="1:4" x14ac:dyDescent="0.2"/>
  </sheetData>
  <mergeCells count="1">
    <mergeCell ref="A1:D1"/>
  </mergeCells>
  <printOptions horizontalCentered="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26"/>
  <sheetViews>
    <sheetView zoomScaleNormal="100" workbookViewId="0">
      <selection activeCell="C15" sqref="C15"/>
    </sheetView>
  </sheetViews>
  <sheetFormatPr defaultColWidth="0" defaultRowHeight="12.75" zeroHeight="1" x14ac:dyDescent="0.2"/>
  <cols>
    <col min="1" max="1" width="12.42578125" style="1" customWidth="1"/>
    <col min="2" max="2" width="41.5703125" style="1" bestFit="1" customWidth="1"/>
    <col min="3" max="3" width="23.28515625" style="1" customWidth="1"/>
    <col min="4" max="4" width="14.7109375" style="1" bestFit="1" customWidth="1"/>
    <col min="5" max="16384" width="9.140625" style="1" hidden="1"/>
  </cols>
  <sheetData>
    <row r="1" spans="1:4" x14ac:dyDescent="0.2">
      <c r="A1" s="96" t="s">
        <v>100</v>
      </c>
      <c r="B1" s="96"/>
      <c r="C1" s="96"/>
      <c r="D1" s="96"/>
    </row>
    <row r="2" spans="1:4" x14ac:dyDescent="0.2"/>
    <row r="3" spans="1:4" ht="38.25" x14ac:dyDescent="0.2">
      <c r="A3" s="33"/>
      <c r="B3" s="33"/>
      <c r="C3" s="34" t="s">
        <v>117</v>
      </c>
      <c r="D3" s="34" t="s">
        <v>168</v>
      </c>
    </row>
    <row r="4" spans="1:4" x14ac:dyDescent="0.2">
      <c r="A4" s="9"/>
      <c r="B4" s="10"/>
      <c r="C4" s="11" t="s">
        <v>14</v>
      </c>
      <c r="D4" s="11" t="s">
        <v>14</v>
      </c>
    </row>
    <row r="5" spans="1:4" x14ac:dyDescent="0.2">
      <c r="A5" s="9"/>
      <c r="B5" s="11" t="s">
        <v>118</v>
      </c>
      <c r="C5" s="10"/>
      <c r="D5" s="10"/>
    </row>
    <row r="6" spans="1:4" x14ac:dyDescent="0.2">
      <c r="A6" s="9"/>
      <c r="B6" s="10"/>
      <c r="C6" s="10"/>
      <c r="D6" s="10"/>
    </row>
    <row r="7" spans="1:4" x14ac:dyDescent="0.2">
      <c r="A7" s="12">
        <v>1</v>
      </c>
      <c r="B7" s="10" t="s">
        <v>16</v>
      </c>
      <c r="C7" s="41">
        <f>'E. NOTES TO THE INCOME STAT'!C10</f>
        <v>0</v>
      </c>
      <c r="D7" s="41">
        <f>'E. NOTES TO THE INCOME STAT'!D10</f>
        <v>0</v>
      </c>
    </row>
    <row r="8" spans="1:4" x14ac:dyDescent="0.2">
      <c r="A8" s="12">
        <v>2</v>
      </c>
      <c r="B8" s="10" t="s">
        <v>17</v>
      </c>
      <c r="C8" s="41">
        <f>'E. NOTES TO THE INCOME STAT'!C29</f>
        <v>0</v>
      </c>
      <c r="D8" s="41">
        <f>'E. NOTES TO THE INCOME STAT'!D29</f>
        <v>0</v>
      </c>
    </row>
    <row r="9" spans="1:4" x14ac:dyDescent="0.2">
      <c r="A9" s="12">
        <v>3</v>
      </c>
      <c r="B9" s="10" t="s">
        <v>18</v>
      </c>
      <c r="C9" s="41">
        <f>'E. NOTES TO THE INCOME STAT'!C31</f>
        <v>0</v>
      </c>
      <c r="D9" s="41">
        <f>'E. NOTES TO THE INCOME STAT'!D31</f>
        <v>0</v>
      </c>
    </row>
    <row r="10" spans="1:4" x14ac:dyDescent="0.2">
      <c r="A10" s="12"/>
      <c r="B10" s="11" t="s">
        <v>19</v>
      </c>
      <c r="C10" s="43">
        <f>SUM(C7:C9)</f>
        <v>0</v>
      </c>
      <c r="D10" s="43">
        <f>SUM(D7:D9)</f>
        <v>0</v>
      </c>
    </row>
    <row r="11" spans="1:4" x14ac:dyDescent="0.2">
      <c r="A11" s="12"/>
      <c r="B11" s="10"/>
      <c r="C11" s="42"/>
      <c r="D11" s="42"/>
    </row>
    <row r="12" spans="1:4" x14ac:dyDescent="0.2">
      <c r="A12" s="12"/>
      <c r="B12" s="11" t="s">
        <v>119</v>
      </c>
      <c r="C12" s="42"/>
      <c r="D12" s="42"/>
    </row>
    <row r="13" spans="1:4" x14ac:dyDescent="0.2">
      <c r="A13" s="12"/>
      <c r="B13" s="10"/>
      <c r="C13" s="42"/>
      <c r="D13" s="42"/>
    </row>
    <row r="14" spans="1:4" x14ac:dyDescent="0.2">
      <c r="A14" s="12">
        <v>4</v>
      </c>
      <c r="B14" s="10" t="s">
        <v>20</v>
      </c>
      <c r="C14" s="41">
        <f>'E. NOTES TO THE INCOME STAT'!C40</f>
        <v>0</v>
      </c>
      <c r="D14" s="41">
        <f>'E. NOTES TO THE INCOME STAT'!D40</f>
        <v>0</v>
      </c>
    </row>
    <row r="15" spans="1:4" x14ac:dyDescent="0.2">
      <c r="A15" s="12">
        <v>5</v>
      </c>
      <c r="B15" s="10" t="s">
        <v>21</v>
      </c>
      <c r="C15" s="81"/>
      <c r="D15" s="82"/>
    </row>
    <row r="16" spans="1:4" x14ac:dyDescent="0.2">
      <c r="A16" s="12">
        <v>6</v>
      </c>
      <c r="B16" s="10" t="s">
        <v>22</v>
      </c>
      <c r="C16" s="41">
        <f>'E. NOTES TO THE INCOME STAT'!C45</f>
        <v>0</v>
      </c>
      <c r="D16" s="41">
        <f>'E. NOTES TO THE INCOME STAT'!D45</f>
        <v>0</v>
      </c>
    </row>
    <row r="17" spans="1:4" x14ac:dyDescent="0.2">
      <c r="A17" s="12">
        <v>7</v>
      </c>
      <c r="B17" s="10" t="s">
        <v>23</v>
      </c>
      <c r="C17" s="81"/>
      <c r="D17" s="82"/>
    </row>
    <row r="18" spans="1:4" x14ac:dyDescent="0.2">
      <c r="A18" s="12">
        <v>8</v>
      </c>
      <c r="B18" s="10" t="s">
        <v>24</v>
      </c>
      <c r="C18" s="81"/>
      <c r="D18" s="82"/>
    </row>
    <row r="19" spans="1:4" x14ac:dyDescent="0.2">
      <c r="A19" s="12">
        <v>9</v>
      </c>
      <c r="B19" s="10" t="s">
        <v>25</v>
      </c>
      <c r="C19" s="81"/>
      <c r="D19" s="82"/>
    </row>
    <row r="20" spans="1:4" x14ac:dyDescent="0.2">
      <c r="A20" s="12"/>
      <c r="B20" s="11" t="s">
        <v>26</v>
      </c>
      <c r="C20" s="43">
        <f>SUM(C14:C19)</f>
        <v>0</v>
      </c>
      <c r="D20" s="43">
        <f>SUM(D14:D19)</f>
        <v>0</v>
      </c>
    </row>
    <row r="21" spans="1:4" x14ac:dyDescent="0.2">
      <c r="A21" s="12"/>
      <c r="B21" s="11"/>
      <c r="C21" s="42"/>
      <c r="D21" s="42"/>
    </row>
    <row r="22" spans="1:4" x14ac:dyDescent="0.2">
      <c r="A22" s="12"/>
      <c r="B22" s="11" t="s">
        <v>120</v>
      </c>
      <c r="C22" s="43">
        <f>C10-C20</f>
        <v>0</v>
      </c>
      <c r="D22" s="43">
        <f>D10-D20</f>
        <v>0</v>
      </c>
    </row>
    <row r="23" spans="1:4" x14ac:dyDescent="0.2">
      <c r="A23" s="12"/>
      <c r="B23" s="10"/>
      <c r="C23" s="42"/>
      <c r="D23" s="42"/>
    </row>
    <row r="24" spans="1:4" x14ac:dyDescent="0.2">
      <c r="A24" s="12">
        <v>10</v>
      </c>
      <c r="B24" s="10" t="s">
        <v>27</v>
      </c>
      <c r="C24" s="81"/>
      <c r="D24" s="82"/>
    </row>
    <row r="25" spans="1:4" x14ac:dyDescent="0.2">
      <c r="A25" s="12"/>
      <c r="B25" s="10"/>
      <c r="C25" s="42"/>
      <c r="D25" s="42"/>
    </row>
    <row r="26" spans="1:4" x14ac:dyDescent="0.2">
      <c r="A26" s="16"/>
      <c r="B26" s="11" t="s">
        <v>28</v>
      </c>
      <c r="C26" s="43">
        <f>C22-C24</f>
        <v>0</v>
      </c>
      <c r="D26" s="43">
        <f>D22-D24</f>
        <v>0</v>
      </c>
    </row>
  </sheetData>
  <sheetProtection algorithmName="SHA-512" hashValue="1lWsoZREO39dAdjnlVnPIum7FDKyDK+7u2NrlnCGxyRwpBlt6Uv9N1QXFzoSAErS54/bbQMTnCfiOY9vIIASpg==" saltValue="HE5aAWkw6K5+OQHefPIPwQ==" spinCount="100000" sheet="1" objects="1" scenarios="1"/>
  <mergeCells count="1">
    <mergeCell ref="A1:D1"/>
  </mergeCells>
  <printOptions horizontalCentered="1"/>
  <pageMargins left="0.7" right="0.7" top="0.75" bottom="0.75" header="0.3" footer="0.3"/>
  <pageSetup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79"/>
  <sheetViews>
    <sheetView zoomScaleNormal="100" workbookViewId="0">
      <selection activeCell="D6" sqref="D6"/>
    </sheetView>
  </sheetViews>
  <sheetFormatPr defaultColWidth="0" defaultRowHeight="12.75" zeroHeight="1" x14ac:dyDescent="0.2"/>
  <cols>
    <col min="1" max="1" width="9.140625" style="1" customWidth="1"/>
    <col min="2" max="2" width="38.7109375" style="1" bestFit="1" customWidth="1"/>
    <col min="3" max="4" width="12" style="1" bestFit="1" customWidth="1"/>
    <col min="5" max="16384" width="0" style="1" hidden="1"/>
  </cols>
  <sheetData>
    <row r="1" spans="1:4" x14ac:dyDescent="0.2">
      <c r="A1" s="97" t="s">
        <v>101</v>
      </c>
      <c r="B1" s="97"/>
      <c r="C1" s="97"/>
      <c r="D1" s="97"/>
    </row>
    <row r="2" spans="1:4" x14ac:dyDescent="0.2"/>
    <row r="3" spans="1:4" ht="38.25" x14ac:dyDescent="0.2">
      <c r="A3" s="7"/>
      <c r="B3" s="7"/>
      <c r="C3" s="8" t="s">
        <v>117</v>
      </c>
      <c r="D3" s="34" t="s">
        <v>168</v>
      </c>
    </row>
    <row r="4" spans="1:4" x14ac:dyDescent="0.2">
      <c r="A4" s="18"/>
      <c r="B4" s="18"/>
      <c r="C4" s="19"/>
      <c r="D4" s="19"/>
    </row>
    <row r="5" spans="1:4" x14ac:dyDescent="0.2">
      <c r="A5" s="16">
        <v>1</v>
      </c>
      <c r="B5" s="11" t="s">
        <v>121</v>
      </c>
      <c r="C5" s="11"/>
      <c r="D5" s="11"/>
    </row>
    <row r="6" spans="1:4" x14ac:dyDescent="0.2">
      <c r="A6" s="12">
        <v>1.1000000000000001</v>
      </c>
      <c r="B6" s="10" t="s">
        <v>29</v>
      </c>
      <c r="C6" s="41">
        <f>'H.BREAK-DOWN OF THE INVESTMENTS'!E7</f>
        <v>0</v>
      </c>
      <c r="D6" s="82"/>
    </row>
    <row r="7" spans="1:4" x14ac:dyDescent="0.2">
      <c r="A7" s="12">
        <v>1.2</v>
      </c>
      <c r="B7" s="10" t="s">
        <v>30</v>
      </c>
      <c r="C7" s="41">
        <f>'H.BREAK-DOWN OF THE INVESTMENTS'!E9</f>
        <v>0</v>
      </c>
      <c r="D7" s="82"/>
    </row>
    <row r="8" spans="1:4" x14ac:dyDescent="0.2">
      <c r="A8" s="12">
        <v>1.3</v>
      </c>
      <c r="B8" s="10" t="s">
        <v>31</v>
      </c>
      <c r="C8" s="41">
        <f>'H.BREAK-DOWN OF THE INVESTMENTS'!E11</f>
        <v>0</v>
      </c>
      <c r="D8" s="82"/>
    </row>
    <row r="9" spans="1:4" x14ac:dyDescent="0.2">
      <c r="A9" s="12">
        <v>1.4</v>
      </c>
      <c r="B9" s="10" t="s">
        <v>32</v>
      </c>
      <c r="C9" s="41">
        <f>'H.BREAK-DOWN OF THE INVESTMENTS'!E15</f>
        <v>0</v>
      </c>
      <c r="D9" s="82"/>
    </row>
    <row r="10" spans="1:4" x14ac:dyDescent="0.2">
      <c r="A10" s="12">
        <v>1.5</v>
      </c>
      <c r="B10" s="10" t="s">
        <v>33</v>
      </c>
      <c r="C10" s="41">
        <f>'H.BREAK-DOWN OF THE INVESTMENTS'!E17</f>
        <v>0</v>
      </c>
      <c r="D10" s="82"/>
    </row>
    <row r="11" spans="1:4" x14ac:dyDescent="0.2">
      <c r="A11" s="12">
        <v>1.6</v>
      </c>
      <c r="B11" s="10" t="s">
        <v>34</v>
      </c>
      <c r="C11" s="41">
        <f>'H.BREAK-DOWN OF THE INVESTMENTS'!E19</f>
        <v>0</v>
      </c>
      <c r="D11" s="82"/>
    </row>
    <row r="12" spans="1:4" x14ac:dyDescent="0.2">
      <c r="A12" s="12">
        <v>1.7</v>
      </c>
      <c r="B12" s="10" t="s">
        <v>35</v>
      </c>
      <c r="C12" s="41">
        <f>'H.BREAK-DOWN OF THE INVESTMENTS'!E21</f>
        <v>0</v>
      </c>
      <c r="D12" s="41">
        <f>D13+D14</f>
        <v>0</v>
      </c>
    </row>
    <row r="13" spans="1:4" x14ac:dyDescent="0.2">
      <c r="A13" s="12">
        <v>1.71</v>
      </c>
      <c r="B13" s="78" t="s">
        <v>36</v>
      </c>
      <c r="C13" s="41">
        <f>'H.BREAK-DOWN OF THE INVESTMENTS'!E22</f>
        <v>0</v>
      </c>
      <c r="D13" s="82"/>
    </row>
    <row r="14" spans="1:4" x14ac:dyDescent="0.2">
      <c r="A14" s="12">
        <v>1.72</v>
      </c>
      <c r="B14" s="78" t="s">
        <v>37</v>
      </c>
      <c r="C14" s="41">
        <f>'H.BREAK-DOWN OF THE INVESTMENTS'!E23</f>
        <v>0</v>
      </c>
      <c r="D14" s="82"/>
    </row>
    <row r="15" spans="1:4" x14ac:dyDescent="0.2">
      <c r="A15" s="12">
        <v>1.8</v>
      </c>
      <c r="B15" s="10" t="s">
        <v>122</v>
      </c>
      <c r="C15" s="41">
        <f>'H.BREAK-DOWN OF THE INVESTMENTS'!E25</f>
        <v>0</v>
      </c>
      <c r="D15" s="82"/>
    </row>
    <row r="16" spans="1:4" x14ac:dyDescent="0.2">
      <c r="A16" s="16"/>
      <c r="B16" s="11" t="s">
        <v>38</v>
      </c>
      <c r="C16" s="43">
        <f>SUM(C6:C12)+C15</f>
        <v>0</v>
      </c>
      <c r="D16" s="43">
        <f>SUM(D6:D12)+D15</f>
        <v>0</v>
      </c>
    </row>
    <row r="17" spans="1:4" x14ac:dyDescent="0.2">
      <c r="A17" s="16"/>
      <c r="B17" s="11"/>
      <c r="C17" s="47"/>
      <c r="D17" s="47"/>
    </row>
    <row r="18" spans="1:4" x14ac:dyDescent="0.2">
      <c r="A18" s="16">
        <v>2</v>
      </c>
      <c r="B18" s="11" t="s">
        <v>123</v>
      </c>
      <c r="C18" s="47"/>
      <c r="D18" s="47"/>
    </row>
    <row r="19" spans="1:4" x14ac:dyDescent="0.2">
      <c r="A19" s="12">
        <v>2.1</v>
      </c>
      <c r="B19" s="10" t="s">
        <v>31</v>
      </c>
      <c r="C19" s="81"/>
      <c r="D19" s="82"/>
    </row>
    <row r="20" spans="1:4" x14ac:dyDescent="0.2">
      <c r="A20" s="12">
        <v>2.2000000000000002</v>
      </c>
      <c r="B20" s="10" t="s">
        <v>39</v>
      </c>
      <c r="C20" s="81"/>
      <c r="D20" s="82"/>
    </row>
    <row r="21" spans="1:4" x14ac:dyDescent="0.2">
      <c r="A21" s="12">
        <v>2.2999999999999998</v>
      </c>
      <c r="B21" s="10" t="s">
        <v>124</v>
      </c>
      <c r="C21" s="81"/>
      <c r="D21" s="82"/>
    </row>
    <row r="22" spans="1:4" x14ac:dyDescent="0.2">
      <c r="A22" s="16"/>
      <c r="B22" s="11" t="s">
        <v>38</v>
      </c>
      <c r="C22" s="69">
        <f>SUM(C19:C21)</f>
        <v>0</v>
      </c>
      <c r="D22" s="69">
        <f>SUM(D19:D21)</f>
        <v>0</v>
      </c>
    </row>
    <row r="23" spans="1:4" x14ac:dyDescent="0.2">
      <c r="A23" s="16"/>
      <c r="B23" s="11"/>
      <c r="C23" s="47"/>
      <c r="D23" s="47"/>
    </row>
    <row r="24" spans="1:4" x14ac:dyDescent="0.2">
      <c r="A24" s="16">
        <v>3</v>
      </c>
      <c r="B24" s="11" t="s">
        <v>125</v>
      </c>
      <c r="C24" s="47"/>
      <c r="D24" s="47"/>
    </row>
    <row r="25" spans="1:4" x14ac:dyDescent="0.2">
      <c r="A25" s="12">
        <v>3.1</v>
      </c>
      <c r="B25" s="10" t="s">
        <v>29</v>
      </c>
      <c r="C25" s="81"/>
      <c r="D25" s="82"/>
    </row>
    <row r="26" spans="1:4" x14ac:dyDescent="0.2">
      <c r="A26" s="12">
        <v>3.2</v>
      </c>
      <c r="B26" s="10" t="s">
        <v>40</v>
      </c>
      <c r="C26" s="81"/>
      <c r="D26" s="82"/>
    </row>
    <row r="27" spans="1:4" x14ac:dyDescent="0.2">
      <c r="A27" s="12">
        <v>3.3</v>
      </c>
      <c r="B27" s="10" t="s">
        <v>41</v>
      </c>
      <c r="C27" s="81"/>
      <c r="D27" s="82"/>
    </row>
    <row r="28" spans="1:4" x14ac:dyDescent="0.2">
      <c r="A28" s="16"/>
      <c r="B28" s="11" t="s">
        <v>38</v>
      </c>
      <c r="C28" s="69">
        <f>SUM(C25:C27)</f>
        <v>0</v>
      </c>
      <c r="D28" s="69">
        <f>SUM(D25:D27)</f>
        <v>0</v>
      </c>
    </row>
    <row r="29" spans="1:4" x14ac:dyDescent="0.2">
      <c r="A29" s="16"/>
      <c r="B29" s="11"/>
      <c r="C29" s="48"/>
      <c r="D29" s="48"/>
    </row>
    <row r="30" spans="1:4" x14ac:dyDescent="0.2">
      <c r="A30" s="16">
        <v>4</v>
      </c>
      <c r="B30" s="11" t="s">
        <v>126</v>
      </c>
      <c r="C30" s="47"/>
      <c r="D30" s="47"/>
    </row>
    <row r="31" spans="1:4" x14ac:dyDescent="0.2">
      <c r="A31" s="12">
        <v>4.0999999999999996</v>
      </c>
      <c r="B31" s="10" t="s">
        <v>42</v>
      </c>
      <c r="C31" s="81"/>
      <c r="D31" s="82"/>
    </row>
    <row r="32" spans="1:4" x14ac:dyDescent="0.2">
      <c r="A32" s="12">
        <v>4.2</v>
      </c>
      <c r="B32" s="10" t="s">
        <v>127</v>
      </c>
      <c r="C32" s="81"/>
      <c r="D32" s="82"/>
    </row>
    <row r="33" spans="1:4" x14ac:dyDescent="0.2">
      <c r="A33" s="12">
        <v>4.3</v>
      </c>
      <c r="B33" s="10" t="s">
        <v>43</v>
      </c>
      <c r="C33" s="81"/>
      <c r="D33" s="82"/>
    </row>
    <row r="34" spans="1:4" x14ac:dyDescent="0.2">
      <c r="A34" s="12">
        <v>4.4000000000000004</v>
      </c>
      <c r="B34" s="10" t="s">
        <v>128</v>
      </c>
      <c r="C34" s="81"/>
      <c r="D34" s="82"/>
    </row>
    <row r="35" spans="1:4" x14ac:dyDescent="0.2">
      <c r="A35" s="12">
        <v>4.5</v>
      </c>
      <c r="B35" s="10" t="s">
        <v>44</v>
      </c>
      <c r="C35" s="81"/>
      <c r="D35" s="82"/>
    </row>
    <row r="36" spans="1:4" ht="13.5" customHeight="1" x14ac:dyDescent="0.2">
      <c r="A36" s="12">
        <v>4.5999999999999996</v>
      </c>
      <c r="B36" s="10" t="s">
        <v>129</v>
      </c>
      <c r="C36" s="81"/>
      <c r="D36" s="82"/>
    </row>
    <row r="37" spans="1:4" x14ac:dyDescent="0.2">
      <c r="A37" s="12">
        <v>4.7</v>
      </c>
      <c r="B37" s="10" t="s">
        <v>130</v>
      </c>
      <c r="C37" s="81"/>
      <c r="D37" s="82"/>
    </row>
    <row r="38" spans="1:4" x14ac:dyDescent="0.2">
      <c r="A38" s="16"/>
      <c r="B38" s="11" t="s">
        <v>38</v>
      </c>
      <c r="C38" s="69">
        <f>SUM(C31:C37)</f>
        <v>0</v>
      </c>
      <c r="D38" s="69">
        <f>SUM(D31:D37)</f>
        <v>0</v>
      </c>
    </row>
    <row r="39" spans="1:4" x14ac:dyDescent="0.2">
      <c r="A39" s="12"/>
      <c r="B39" s="11"/>
      <c r="C39" s="47"/>
      <c r="D39" s="47"/>
    </row>
    <row r="40" spans="1:4" x14ac:dyDescent="0.2">
      <c r="A40" s="16">
        <v>5</v>
      </c>
      <c r="B40" s="11" t="s">
        <v>157</v>
      </c>
      <c r="C40" s="85"/>
      <c r="D40" s="86"/>
    </row>
    <row r="41" spans="1:4" x14ac:dyDescent="0.2">
      <c r="A41" s="16"/>
      <c r="B41" s="10" t="s">
        <v>158</v>
      </c>
      <c r="C41" s="13"/>
      <c r="D41" s="13"/>
    </row>
    <row r="42" spans="1:4" ht="38.25" x14ac:dyDescent="0.2">
      <c r="A42" s="33"/>
      <c r="B42" s="33"/>
      <c r="C42" s="34" t="s">
        <v>117</v>
      </c>
      <c r="D42" s="34" t="s">
        <v>168</v>
      </c>
    </row>
    <row r="43" spans="1:4" s="3" customFormat="1" x14ac:dyDescent="0.2">
      <c r="A43" s="18"/>
      <c r="B43" s="18"/>
      <c r="C43" s="19"/>
      <c r="D43" s="19"/>
    </row>
    <row r="44" spans="1:4" x14ac:dyDescent="0.2">
      <c r="A44" s="16">
        <v>6</v>
      </c>
      <c r="B44" s="11" t="s">
        <v>131</v>
      </c>
      <c r="C44" s="10"/>
      <c r="D44" s="10"/>
    </row>
    <row r="45" spans="1:4" x14ac:dyDescent="0.2">
      <c r="A45" s="12">
        <v>6.1</v>
      </c>
      <c r="B45" s="10" t="s">
        <v>45</v>
      </c>
      <c r="C45" s="83"/>
      <c r="D45" s="84"/>
    </row>
    <row r="46" spans="1:4" x14ac:dyDescent="0.2">
      <c r="A46" s="12">
        <v>6.2</v>
      </c>
      <c r="B46" s="10" t="s">
        <v>46</v>
      </c>
      <c r="C46" s="83"/>
      <c r="D46" s="84"/>
    </row>
    <row r="47" spans="1:4" x14ac:dyDescent="0.2">
      <c r="A47" s="12">
        <v>6.3</v>
      </c>
      <c r="B47" s="10" t="s">
        <v>47</v>
      </c>
      <c r="C47" s="83"/>
      <c r="D47" s="84"/>
    </row>
    <row r="48" spans="1:4" x14ac:dyDescent="0.2">
      <c r="A48" s="16"/>
      <c r="B48" s="11" t="s">
        <v>38</v>
      </c>
      <c r="C48" s="44">
        <f>C45+C46-C47</f>
        <v>0</v>
      </c>
      <c r="D48" s="44">
        <f>D45+D46-D47</f>
        <v>0</v>
      </c>
    </row>
    <row r="49" spans="1:4" x14ac:dyDescent="0.2">
      <c r="A49" s="16"/>
      <c r="B49" s="11"/>
      <c r="C49" s="45"/>
      <c r="D49" s="45"/>
    </row>
    <row r="50" spans="1:4" x14ac:dyDescent="0.2">
      <c r="A50" s="16">
        <v>7</v>
      </c>
      <c r="B50" s="11" t="s">
        <v>132</v>
      </c>
      <c r="C50" s="45"/>
      <c r="D50" s="45"/>
    </row>
    <row r="51" spans="1:4" x14ac:dyDescent="0.2">
      <c r="A51" s="12">
        <v>7.1</v>
      </c>
      <c r="B51" s="10" t="s">
        <v>167</v>
      </c>
      <c r="C51" s="83"/>
      <c r="D51" s="84"/>
    </row>
    <row r="52" spans="1:4" x14ac:dyDescent="0.2">
      <c r="A52" s="12">
        <v>7.2</v>
      </c>
      <c r="B52" s="10" t="s">
        <v>163</v>
      </c>
      <c r="C52" s="83"/>
      <c r="D52" s="84"/>
    </row>
    <row r="53" spans="1:4" x14ac:dyDescent="0.2">
      <c r="A53" s="12">
        <v>7.3</v>
      </c>
      <c r="B53" s="10" t="s">
        <v>122</v>
      </c>
      <c r="C53" s="83"/>
      <c r="D53" s="84"/>
    </row>
    <row r="54" spans="1:4" x14ac:dyDescent="0.2">
      <c r="A54" s="16"/>
      <c r="B54" s="11" t="s">
        <v>38</v>
      </c>
      <c r="C54" s="44">
        <f>SUM(C51:C53)</f>
        <v>0</v>
      </c>
      <c r="D54" s="44">
        <f>SUM(D51:D53)</f>
        <v>0</v>
      </c>
    </row>
    <row r="55" spans="1:4" x14ac:dyDescent="0.2">
      <c r="A55" s="16"/>
      <c r="B55" s="11"/>
      <c r="C55" s="45"/>
      <c r="D55" s="45"/>
    </row>
    <row r="56" spans="1:4" x14ac:dyDescent="0.2">
      <c r="A56" s="16">
        <v>8</v>
      </c>
      <c r="B56" s="11" t="s">
        <v>133</v>
      </c>
      <c r="C56" s="45"/>
      <c r="D56" s="45"/>
    </row>
    <row r="57" spans="1:4" x14ac:dyDescent="0.2">
      <c r="A57" s="12">
        <v>8.0500000000000007</v>
      </c>
      <c r="B57" s="10" t="s">
        <v>48</v>
      </c>
      <c r="C57" s="83"/>
      <c r="D57" s="84"/>
    </row>
    <row r="58" spans="1:4" x14ac:dyDescent="0.2">
      <c r="A58" s="12">
        <v>8.1</v>
      </c>
      <c r="B58" s="10" t="s">
        <v>49</v>
      </c>
      <c r="C58" s="83"/>
      <c r="D58" s="84"/>
    </row>
    <row r="59" spans="1:4" x14ac:dyDescent="0.2">
      <c r="A59" s="12">
        <v>8.15</v>
      </c>
      <c r="B59" s="10" t="s">
        <v>134</v>
      </c>
      <c r="C59" s="83"/>
      <c r="D59" s="84"/>
    </row>
    <row r="60" spans="1:4" x14ac:dyDescent="0.2">
      <c r="A60" s="12">
        <v>8.1999999999999993</v>
      </c>
      <c r="B60" s="10" t="s">
        <v>50</v>
      </c>
      <c r="C60" s="83"/>
      <c r="D60" s="84"/>
    </row>
    <row r="61" spans="1:4" x14ac:dyDescent="0.2">
      <c r="A61" s="12">
        <v>8.25</v>
      </c>
      <c r="B61" s="10" t="s">
        <v>51</v>
      </c>
      <c r="C61" s="83"/>
      <c r="D61" s="84"/>
    </row>
    <row r="62" spans="1:4" x14ac:dyDescent="0.2">
      <c r="A62" s="12">
        <v>8.3000000000000007</v>
      </c>
      <c r="B62" s="10" t="s">
        <v>159</v>
      </c>
      <c r="C62" s="83"/>
      <c r="D62" s="84"/>
    </row>
    <row r="63" spans="1:4" x14ac:dyDescent="0.2">
      <c r="A63" s="12">
        <v>8.35</v>
      </c>
      <c r="B63" s="10" t="s">
        <v>52</v>
      </c>
      <c r="C63" s="83"/>
      <c r="D63" s="84"/>
    </row>
    <row r="64" spans="1:4" x14ac:dyDescent="0.2">
      <c r="A64" s="12">
        <v>8.4</v>
      </c>
      <c r="B64" s="10" t="s">
        <v>53</v>
      </c>
      <c r="C64" s="83"/>
      <c r="D64" s="84"/>
    </row>
    <row r="65" spans="1:4" x14ac:dyDescent="0.2">
      <c r="A65" s="12">
        <v>8.4499999999999993</v>
      </c>
      <c r="B65" s="10" t="s">
        <v>54</v>
      </c>
      <c r="C65" s="83"/>
      <c r="D65" s="84"/>
    </row>
    <row r="66" spans="1:4" x14ac:dyDescent="0.2">
      <c r="A66" s="12">
        <v>8.5</v>
      </c>
      <c r="B66" s="10" t="s">
        <v>55</v>
      </c>
      <c r="C66" s="83"/>
      <c r="D66" s="84"/>
    </row>
    <row r="67" spans="1:4" x14ac:dyDescent="0.2">
      <c r="A67" s="12">
        <v>8.5500000000000007</v>
      </c>
      <c r="B67" s="10" t="s">
        <v>122</v>
      </c>
      <c r="C67" s="83"/>
      <c r="D67" s="84"/>
    </row>
    <row r="68" spans="1:4" x14ac:dyDescent="0.2">
      <c r="A68" s="16"/>
      <c r="B68" s="11" t="s">
        <v>38</v>
      </c>
      <c r="C68" s="44">
        <f>SUM(C57:C67)</f>
        <v>0</v>
      </c>
      <c r="D68" s="44">
        <f>SUM(D57:D67)</f>
        <v>0</v>
      </c>
    </row>
    <row r="69" spans="1:4" x14ac:dyDescent="0.2">
      <c r="A69" s="16"/>
      <c r="B69" s="11"/>
      <c r="C69" s="46"/>
      <c r="D69" s="46"/>
    </row>
    <row r="70" spans="1:4" x14ac:dyDescent="0.2">
      <c r="A70" s="16">
        <v>9</v>
      </c>
      <c r="B70" s="11" t="s">
        <v>135</v>
      </c>
      <c r="C70" s="46"/>
      <c r="D70" s="46"/>
    </row>
    <row r="71" spans="1:4" x14ac:dyDescent="0.2">
      <c r="A71" s="12">
        <v>9.1</v>
      </c>
      <c r="B71" s="10" t="s">
        <v>56</v>
      </c>
      <c r="C71" s="83"/>
      <c r="D71" s="84"/>
    </row>
    <row r="72" spans="1:4" x14ac:dyDescent="0.2">
      <c r="A72" s="12">
        <v>9.1999999999999993</v>
      </c>
      <c r="B72" s="10" t="s">
        <v>136</v>
      </c>
      <c r="C72" s="83"/>
      <c r="D72" s="84"/>
    </row>
    <row r="73" spans="1:4" x14ac:dyDescent="0.2">
      <c r="A73" s="12">
        <v>9.3000000000000007</v>
      </c>
      <c r="B73" s="10" t="s">
        <v>137</v>
      </c>
      <c r="C73" s="83"/>
      <c r="D73" s="84"/>
    </row>
    <row r="74" spans="1:4" x14ac:dyDescent="0.2">
      <c r="A74" s="20"/>
      <c r="B74" s="11" t="s">
        <v>38</v>
      </c>
      <c r="C74" s="44">
        <f>SUM(C71:C73)</f>
        <v>0</v>
      </c>
      <c r="D74" s="44">
        <f>SUM(D71:D73)</f>
        <v>0</v>
      </c>
    </row>
    <row r="75" spans="1:4" x14ac:dyDescent="0.2">
      <c r="A75" s="20"/>
      <c r="B75" s="11"/>
      <c r="C75" s="45"/>
      <c r="D75" s="45"/>
    </row>
    <row r="76" spans="1:4" x14ac:dyDescent="0.2">
      <c r="A76" s="20"/>
      <c r="B76" s="11" t="s">
        <v>160</v>
      </c>
      <c r="C76" s="45"/>
      <c r="D76" s="45"/>
    </row>
    <row r="77" spans="1:4" x14ac:dyDescent="0.2">
      <c r="A77" s="9"/>
      <c r="B77" s="10" t="s">
        <v>161</v>
      </c>
      <c r="C77" s="83"/>
      <c r="D77" s="84"/>
    </row>
    <row r="78" spans="1:4" x14ac:dyDescent="0.2">
      <c r="A78" s="9"/>
      <c r="B78" s="10" t="s">
        <v>138</v>
      </c>
      <c r="C78" s="83"/>
      <c r="D78" s="84"/>
    </row>
    <row r="79" spans="1:4" x14ac:dyDescent="0.2">
      <c r="A79" s="9"/>
      <c r="B79" s="10" t="s">
        <v>139</v>
      </c>
      <c r="C79" s="83"/>
      <c r="D79" s="84"/>
    </row>
  </sheetData>
  <sheetProtection algorithmName="SHA-512" hashValue="0Tf1M1ilb/7t1g2h+nhuRrXJgCXbHPrd8AWLQfvWdNIHD2zuh2BlC3jkSF2wTsaK18CLmRFyup1KWsUXE20QTQ==" saltValue="/G5t4/MJ4Mrgm2+vCzdY9Q==" spinCount="100000" sheet="1" objects="1" scenarios="1"/>
  <mergeCells count="1">
    <mergeCell ref="A1:D1"/>
  </mergeCells>
  <printOptions horizontalCentered="1"/>
  <pageMargins left="0.7" right="0.7" top="0.75" bottom="0.75" header="0.3" footer="0.3"/>
  <pageSetup fitToHeight="2" orientation="portrait" r:id="rId1"/>
  <rowBreaks count="1" manualBreakCount="1">
    <brk id="4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45"/>
  <sheetViews>
    <sheetView zoomScaleNormal="100" workbookViewId="0">
      <selection activeCell="C6" sqref="C6"/>
    </sheetView>
  </sheetViews>
  <sheetFormatPr defaultColWidth="0" defaultRowHeight="12.75" zeroHeight="1" x14ac:dyDescent="0.2"/>
  <cols>
    <col min="1" max="1" width="9.140625" style="1" customWidth="1"/>
    <col min="2" max="2" width="51.5703125" style="1" bestFit="1" customWidth="1"/>
    <col min="3" max="4" width="12" style="1" bestFit="1" customWidth="1"/>
    <col min="5" max="16384" width="9.140625" style="1" hidden="1"/>
  </cols>
  <sheetData>
    <row r="1" spans="1:4" x14ac:dyDescent="0.2">
      <c r="A1" s="96" t="s">
        <v>169</v>
      </c>
      <c r="B1" s="96"/>
      <c r="C1" s="96"/>
      <c r="D1" s="96"/>
    </row>
    <row r="2" spans="1:4" x14ac:dyDescent="0.2"/>
    <row r="3" spans="1:4" ht="38.25" x14ac:dyDescent="0.2">
      <c r="A3" s="35"/>
      <c r="B3" s="33"/>
      <c r="C3" s="34" t="s">
        <v>117</v>
      </c>
      <c r="D3" s="34" t="s">
        <v>168</v>
      </c>
    </row>
    <row r="4" spans="1:4" s="3" customFormat="1" x14ac:dyDescent="0.2">
      <c r="A4" s="90"/>
      <c r="B4" s="18"/>
      <c r="C4" s="19"/>
      <c r="D4" s="19"/>
    </row>
    <row r="5" spans="1:4" x14ac:dyDescent="0.2">
      <c r="A5" s="16">
        <v>1</v>
      </c>
      <c r="B5" s="11" t="s">
        <v>140</v>
      </c>
      <c r="C5" s="10"/>
      <c r="D5" s="10"/>
    </row>
    <row r="6" spans="1:4" x14ac:dyDescent="0.2">
      <c r="A6" s="12">
        <v>1.1000000000000001</v>
      </c>
      <c r="B6" s="10" t="s">
        <v>57</v>
      </c>
      <c r="C6" s="81"/>
      <c r="D6" s="82"/>
    </row>
    <row r="7" spans="1:4" x14ac:dyDescent="0.2">
      <c r="A7" s="12">
        <v>1.2</v>
      </c>
      <c r="B7" s="10" t="s">
        <v>58</v>
      </c>
      <c r="C7" s="81"/>
      <c r="D7" s="82"/>
    </row>
    <row r="8" spans="1:4" x14ac:dyDescent="0.2">
      <c r="A8" s="12"/>
      <c r="B8" s="10" t="s">
        <v>59</v>
      </c>
      <c r="C8" s="41">
        <f>SUM(C6:C7)</f>
        <v>0</v>
      </c>
      <c r="D8" s="41">
        <f>SUM(D6:D7)</f>
        <v>0</v>
      </c>
    </row>
    <row r="9" spans="1:4" x14ac:dyDescent="0.2">
      <c r="A9" s="12">
        <v>1.3</v>
      </c>
      <c r="B9" s="10" t="s">
        <v>60</v>
      </c>
      <c r="C9" s="81"/>
      <c r="D9" s="82"/>
    </row>
    <row r="10" spans="1:4" x14ac:dyDescent="0.2">
      <c r="A10" s="16"/>
      <c r="B10" s="11" t="s">
        <v>38</v>
      </c>
      <c r="C10" s="43">
        <f>C8-C9</f>
        <v>0</v>
      </c>
      <c r="D10" s="43">
        <f>D8-D9</f>
        <v>0</v>
      </c>
    </row>
    <row r="11" spans="1:4" x14ac:dyDescent="0.2">
      <c r="A11" s="16"/>
      <c r="B11" s="11"/>
      <c r="C11" s="47"/>
      <c r="D11" s="47"/>
    </row>
    <row r="12" spans="1:4" x14ac:dyDescent="0.2">
      <c r="A12" s="16">
        <v>2</v>
      </c>
      <c r="B12" s="11" t="s">
        <v>141</v>
      </c>
      <c r="C12" s="47"/>
      <c r="D12" s="47"/>
    </row>
    <row r="13" spans="1:4" x14ac:dyDescent="0.2">
      <c r="A13" s="16">
        <v>2.1</v>
      </c>
      <c r="B13" s="11" t="s">
        <v>61</v>
      </c>
      <c r="C13" s="47"/>
      <c r="D13" s="47"/>
    </row>
    <row r="14" spans="1:4" x14ac:dyDescent="0.2">
      <c r="A14" s="12">
        <v>2.11</v>
      </c>
      <c r="B14" s="10" t="s">
        <v>62</v>
      </c>
      <c r="C14" s="81"/>
      <c r="D14" s="82"/>
    </row>
    <row r="15" spans="1:4" x14ac:dyDescent="0.2">
      <c r="A15" s="12">
        <v>2.12</v>
      </c>
      <c r="B15" s="10" t="s">
        <v>63</v>
      </c>
      <c r="C15" s="81"/>
      <c r="D15" s="82"/>
    </row>
    <row r="16" spans="1:4" x14ac:dyDescent="0.2">
      <c r="A16" s="12">
        <v>2.13</v>
      </c>
      <c r="B16" s="10" t="s">
        <v>142</v>
      </c>
      <c r="C16" s="81"/>
      <c r="D16" s="82"/>
    </row>
    <row r="17" spans="1:4" x14ac:dyDescent="0.2">
      <c r="A17" s="12">
        <v>2.14</v>
      </c>
      <c r="B17" s="10" t="s">
        <v>64</v>
      </c>
      <c r="C17" s="81"/>
      <c r="D17" s="82"/>
    </row>
    <row r="18" spans="1:4" x14ac:dyDescent="0.2">
      <c r="A18" s="12">
        <v>2.15</v>
      </c>
      <c r="B18" s="10" t="s">
        <v>65</v>
      </c>
      <c r="C18" s="81"/>
      <c r="D18" s="82"/>
    </row>
    <row r="19" spans="1:4" x14ac:dyDescent="0.2">
      <c r="A19" s="12">
        <v>2.16</v>
      </c>
      <c r="B19" s="10" t="s">
        <v>66</v>
      </c>
      <c r="C19" s="81"/>
      <c r="D19" s="82"/>
    </row>
    <row r="20" spans="1:4" x14ac:dyDescent="0.2">
      <c r="A20" s="12">
        <v>2.17</v>
      </c>
      <c r="B20" s="10" t="s">
        <v>67</v>
      </c>
      <c r="C20" s="81"/>
      <c r="D20" s="82"/>
    </row>
    <row r="21" spans="1:4" x14ac:dyDescent="0.2">
      <c r="A21" s="12">
        <v>2.1800000000000002</v>
      </c>
      <c r="B21" s="10" t="s">
        <v>122</v>
      </c>
      <c r="C21" s="81"/>
      <c r="D21" s="82"/>
    </row>
    <row r="22" spans="1:4" x14ac:dyDescent="0.2">
      <c r="A22" s="16"/>
      <c r="B22" s="11" t="s">
        <v>180</v>
      </c>
      <c r="C22" s="43">
        <f>SUM(C14:C21)</f>
        <v>0</v>
      </c>
      <c r="D22" s="43">
        <f>SUM(D14:D21)</f>
        <v>0</v>
      </c>
    </row>
    <row r="23" spans="1:4" x14ac:dyDescent="0.2">
      <c r="A23" s="16"/>
      <c r="B23" s="11"/>
      <c r="C23" s="42"/>
      <c r="D23" s="42"/>
    </row>
    <row r="24" spans="1:4" x14ac:dyDescent="0.2">
      <c r="A24" s="16">
        <v>2.2000000000000002</v>
      </c>
      <c r="B24" s="11" t="s">
        <v>143</v>
      </c>
      <c r="C24" s="47"/>
      <c r="D24" s="47"/>
    </row>
    <row r="25" spans="1:4" x14ac:dyDescent="0.2">
      <c r="A25" s="12">
        <v>2.21</v>
      </c>
      <c r="B25" s="10" t="s">
        <v>68</v>
      </c>
      <c r="C25" s="81"/>
      <c r="D25" s="82"/>
    </row>
    <row r="26" spans="1:4" x14ac:dyDescent="0.2">
      <c r="A26" s="12">
        <v>2.2200000000000002</v>
      </c>
      <c r="B26" s="10" t="s">
        <v>69</v>
      </c>
      <c r="C26" s="81"/>
      <c r="D26" s="82"/>
    </row>
    <row r="27" spans="1:4" x14ac:dyDescent="0.2">
      <c r="A27" s="12">
        <v>2.23</v>
      </c>
      <c r="B27" s="10" t="s">
        <v>122</v>
      </c>
      <c r="C27" s="81"/>
      <c r="D27" s="82"/>
    </row>
    <row r="28" spans="1:4" x14ac:dyDescent="0.2">
      <c r="A28" s="16"/>
      <c r="B28" s="11" t="s">
        <v>180</v>
      </c>
      <c r="C28" s="43">
        <f>SUM(C25:C27)</f>
        <v>0</v>
      </c>
      <c r="D28" s="43">
        <f>SUM(D25:D27)</f>
        <v>0</v>
      </c>
    </row>
    <row r="29" spans="1:4" x14ac:dyDescent="0.2">
      <c r="A29" s="16"/>
      <c r="B29" s="11" t="s">
        <v>70</v>
      </c>
      <c r="C29" s="43">
        <f>C28+C22</f>
        <v>0</v>
      </c>
      <c r="D29" s="43">
        <f>D28+D22</f>
        <v>0</v>
      </c>
    </row>
    <row r="30" spans="1:4" x14ac:dyDescent="0.2">
      <c r="A30" s="16"/>
      <c r="B30" s="11"/>
      <c r="C30" s="42"/>
      <c r="D30" s="42"/>
    </row>
    <row r="31" spans="1:4" x14ac:dyDescent="0.2">
      <c r="A31" s="16">
        <v>3</v>
      </c>
      <c r="B31" s="11" t="s">
        <v>164</v>
      </c>
      <c r="C31" s="85"/>
      <c r="D31" s="86"/>
    </row>
    <row r="32" spans="1:4" x14ac:dyDescent="0.2">
      <c r="A32" s="16"/>
      <c r="B32" s="10" t="s">
        <v>158</v>
      </c>
      <c r="C32" s="42"/>
      <c r="D32" s="42"/>
    </row>
    <row r="33" spans="1:4" x14ac:dyDescent="0.2">
      <c r="A33" s="16"/>
      <c r="B33" s="11"/>
      <c r="C33" s="47"/>
      <c r="D33" s="47"/>
    </row>
    <row r="34" spans="1:4" x14ac:dyDescent="0.2">
      <c r="A34" s="16">
        <v>4</v>
      </c>
      <c r="B34" s="11" t="s">
        <v>144</v>
      </c>
      <c r="C34" s="47"/>
      <c r="D34" s="47"/>
    </row>
    <row r="35" spans="1:4" x14ac:dyDescent="0.2">
      <c r="A35" s="12">
        <v>4.0999999999999996</v>
      </c>
      <c r="B35" s="10" t="s">
        <v>162</v>
      </c>
      <c r="C35" s="81"/>
      <c r="D35" s="82"/>
    </row>
    <row r="36" spans="1:4" x14ac:dyDescent="0.2">
      <c r="A36" s="12">
        <v>4.2</v>
      </c>
      <c r="B36" s="10" t="s">
        <v>71</v>
      </c>
      <c r="C36" s="81"/>
      <c r="D36" s="82"/>
    </row>
    <row r="37" spans="1:4" x14ac:dyDescent="0.2">
      <c r="A37" s="12">
        <v>4.3</v>
      </c>
      <c r="B37" s="10" t="s">
        <v>72</v>
      </c>
      <c r="C37" s="81"/>
      <c r="D37" s="82"/>
    </row>
    <row r="38" spans="1:4" x14ac:dyDescent="0.2">
      <c r="A38" s="12">
        <v>4.4000000000000004</v>
      </c>
      <c r="B38" s="10" t="s">
        <v>122</v>
      </c>
      <c r="C38" s="81"/>
      <c r="D38" s="82"/>
    </row>
    <row r="39" spans="1:4" x14ac:dyDescent="0.2">
      <c r="A39" s="12">
        <v>4.5</v>
      </c>
      <c r="B39" s="10" t="s">
        <v>73</v>
      </c>
      <c r="C39" s="81"/>
      <c r="D39" s="82"/>
    </row>
    <row r="40" spans="1:4" x14ac:dyDescent="0.2">
      <c r="A40" s="16"/>
      <c r="B40" s="11" t="s">
        <v>38</v>
      </c>
      <c r="C40" s="43">
        <f>SUM(C35:C38)-C39</f>
        <v>0</v>
      </c>
      <c r="D40" s="43">
        <f>SUM(D35:D38)-D39</f>
        <v>0</v>
      </c>
    </row>
    <row r="41" spans="1:4" x14ac:dyDescent="0.2">
      <c r="A41" s="16"/>
      <c r="B41" s="11"/>
      <c r="C41" s="48"/>
      <c r="D41" s="48"/>
    </row>
    <row r="42" spans="1:4" x14ac:dyDescent="0.2">
      <c r="A42" s="16">
        <v>6</v>
      </c>
      <c r="B42" s="21" t="s">
        <v>145</v>
      </c>
      <c r="C42" s="48"/>
      <c r="D42" s="48"/>
    </row>
    <row r="43" spans="1:4" x14ac:dyDescent="0.2">
      <c r="A43" s="12">
        <v>6.1</v>
      </c>
      <c r="B43" s="10" t="s">
        <v>74</v>
      </c>
      <c r="C43" s="81"/>
      <c r="D43" s="82"/>
    </row>
    <row r="44" spans="1:4" x14ac:dyDescent="0.2">
      <c r="A44" s="12">
        <v>6.2</v>
      </c>
      <c r="B44" s="10" t="s">
        <v>122</v>
      </c>
      <c r="C44" s="81"/>
      <c r="D44" s="82"/>
    </row>
    <row r="45" spans="1:4" x14ac:dyDescent="0.2">
      <c r="A45" s="20"/>
      <c r="B45" s="11" t="s">
        <v>38</v>
      </c>
      <c r="C45" s="43">
        <f>SUM(C43:C44)</f>
        <v>0</v>
      </c>
      <c r="D45" s="43">
        <f>SUM(D43:D44)</f>
        <v>0</v>
      </c>
    </row>
  </sheetData>
  <sheetProtection algorithmName="SHA-512" hashValue="1QNepbr+u1+CbMhnAZniDE2dj5pEZAwq6VdvBI6oTu9zy0p7llfAnCK+eEcgfSUIAvek9m5ttn1qCDgkt/BMRA==" saltValue="7evSgiPL44PBULuhjww6lg==" spinCount="100000" sheet="1" objects="1" scenarios="1"/>
  <mergeCells count="1">
    <mergeCell ref="A1:D1"/>
  </mergeCells>
  <printOptions horizontalCentered="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62"/>
  <sheetViews>
    <sheetView zoomScaleNormal="100" workbookViewId="0">
      <selection activeCell="A6" sqref="A6"/>
    </sheetView>
  </sheetViews>
  <sheetFormatPr defaultColWidth="0" defaultRowHeight="12.75" zeroHeight="1" x14ac:dyDescent="0.2"/>
  <cols>
    <col min="1" max="1" width="34.140625" style="1" customWidth="1"/>
    <col min="2" max="2" width="33.5703125" style="1" customWidth="1"/>
    <col min="3" max="3" width="12" style="1" customWidth="1"/>
    <col min="4" max="4" width="20.5703125" style="92" hidden="1" customWidth="1"/>
    <col min="5" max="16384" width="9.140625" style="1" hidden="1"/>
  </cols>
  <sheetData>
    <row r="1" spans="1:4" ht="15" customHeight="1" x14ac:dyDescent="0.2">
      <c r="A1" s="100" t="s">
        <v>201</v>
      </c>
      <c r="B1" s="100"/>
      <c r="C1" s="100"/>
    </row>
    <row r="2" spans="1:4" x14ac:dyDescent="0.2">
      <c r="A2" s="50"/>
    </row>
    <row r="3" spans="1:4" x14ac:dyDescent="0.2">
      <c r="A3" s="98"/>
      <c r="B3" s="99"/>
      <c r="C3" s="58" t="s">
        <v>170</v>
      </c>
    </row>
    <row r="4" spans="1:4" x14ac:dyDescent="0.2">
      <c r="A4" s="98"/>
      <c r="B4" s="99"/>
      <c r="C4" s="58" t="s">
        <v>179</v>
      </c>
    </row>
    <row r="5" spans="1:4" x14ac:dyDescent="0.2">
      <c r="A5" s="56" t="s">
        <v>171</v>
      </c>
      <c r="B5" s="56" t="s">
        <v>172</v>
      </c>
      <c r="C5" s="57" t="s">
        <v>102</v>
      </c>
      <c r="D5" s="92" t="s">
        <v>214</v>
      </c>
    </row>
    <row r="6" spans="1:4" x14ac:dyDescent="0.2">
      <c r="A6" s="93"/>
      <c r="B6" s="93"/>
      <c r="C6" s="87"/>
      <c r="D6" s="92" t="str">
        <f>IF(A6&lt;&gt;"", INDEX(List!$B$2:$B$11, MATCH(A6, List!$A$2:$A$11, 0)), "")</f>
        <v/>
      </c>
    </row>
    <row r="7" spans="1:4" x14ac:dyDescent="0.2">
      <c r="A7" s="93"/>
      <c r="B7" s="93"/>
      <c r="C7" s="87"/>
      <c r="D7" s="92" t="str">
        <f>IF(A7&lt;&gt;"", INDEX(List!$B$2:$B$11, MATCH(A7, List!$A$2:$A$11, 0)), "")</f>
        <v/>
      </c>
    </row>
    <row r="8" spans="1:4" x14ac:dyDescent="0.2">
      <c r="A8" s="93"/>
      <c r="B8" s="93"/>
      <c r="C8" s="87"/>
      <c r="D8" s="92" t="str">
        <f>IF(A8&lt;&gt;"", INDEX(List!$B$2:$B$11, MATCH(A8, List!$A$2:$A$11, 0)), "")</f>
        <v/>
      </c>
    </row>
    <row r="9" spans="1:4" x14ac:dyDescent="0.2">
      <c r="A9" s="93"/>
      <c r="B9" s="93"/>
      <c r="C9" s="87"/>
      <c r="D9" s="92" t="str">
        <f>IF(A9&lt;&gt;"", INDEX(List!$B$2:$B$11, MATCH(A9, List!$A$2:$A$11, 0)), "")</f>
        <v/>
      </c>
    </row>
    <row r="10" spans="1:4" x14ac:dyDescent="0.2">
      <c r="A10" s="93"/>
      <c r="B10" s="93"/>
      <c r="C10" s="87"/>
      <c r="D10" s="92" t="str">
        <f>IF(A10&lt;&gt;"", INDEX(List!$B$2:$B$11, MATCH(A10, List!$A$2:$A$11, 0)), "")</f>
        <v/>
      </c>
    </row>
    <row r="11" spans="1:4" x14ac:dyDescent="0.2">
      <c r="A11" s="93"/>
      <c r="B11" s="93"/>
      <c r="C11" s="87"/>
      <c r="D11" s="92" t="str">
        <f>IF(A11&lt;&gt;"", INDEX(List!$B$2:$B$11, MATCH(A11, List!$A$2:$A$11, 0)), "")</f>
        <v/>
      </c>
    </row>
    <row r="12" spans="1:4" x14ac:dyDescent="0.2">
      <c r="A12" s="93"/>
      <c r="B12" s="93"/>
      <c r="C12" s="87"/>
      <c r="D12" s="92" t="str">
        <f>IF(A12&lt;&gt;"", INDEX(List!$B$2:$B$11, MATCH(A12, List!$A$2:$A$11, 0)), "")</f>
        <v/>
      </c>
    </row>
    <row r="13" spans="1:4" x14ac:dyDescent="0.2">
      <c r="A13" s="93"/>
      <c r="B13" s="93"/>
      <c r="C13" s="87"/>
      <c r="D13" s="92" t="str">
        <f>IF(A13&lt;&gt;"", INDEX(List!$B$2:$B$11, MATCH(A13, List!$A$2:$A$11, 0)), "")</f>
        <v/>
      </c>
    </row>
    <row r="14" spans="1:4" x14ac:dyDescent="0.2">
      <c r="A14" s="93"/>
      <c r="B14" s="93"/>
      <c r="C14" s="87"/>
      <c r="D14" s="92" t="str">
        <f>IF(A14&lt;&gt;"", INDEX(List!$B$2:$B$11, MATCH(A14, List!$A$2:$A$11, 0)), "")</f>
        <v/>
      </c>
    </row>
    <row r="15" spans="1:4" x14ac:dyDescent="0.2">
      <c r="A15" s="93"/>
      <c r="B15" s="93"/>
      <c r="C15" s="87"/>
      <c r="D15" s="92" t="str">
        <f>IF(A15&lt;&gt;"", INDEX(List!$B$2:$B$11, MATCH(A15, List!$A$2:$A$11, 0)), "")</f>
        <v/>
      </c>
    </row>
    <row r="16" spans="1:4" x14ac:dyDescent="0.2">
      <c r="A16" s="93"/>
      <c r="B16" s="93"/>
      <c r="C16" s="87"/>
      <c r="D16" s="92" t="str">
        <f>IF(A16&lt;&gt;"", INDEX(List!$B$2:$B$11, MATCH(A16, List!$A$2:$A$11, 0)), "")</f>
        <v/>
      </c>
    </row>
    <row r="17" spans="1:4" x14ac:dyDescent="0.2">
      <c r="A17" s="93"/>
      <c r="B17" s="93"/>
      <c r="C17" s="87"/>
      <c r="D17" s="92" t="str">
        <f>IF(A17&lt;&gt;"", INDEX(List!$B$2:$B$11, MATCH(A17, List!$A$2:$A$11, 0)), "")</f>
        <v/>
      </c>
    </row>
    <row r="18" spans="1:4" x14ac:dyDescent="0.2">
      <c r="A18" s="93"/>
      <c r="B18" s="93"/>
      <c r="C18" s="87"/>
      <c r="D18" s="92" t="str">
        <f>IF(A18&lt;&gt;"", INDEX(List!$B$2:$B$11, MATCH(A18, List!$A$2:$A$11, 0)), "")</f>
        <v/>
      </c>
    </row>
    <row r="19" spans="1:4" x14ac:dyDescent="0.2">
      <c r="A19" s="93"/>
      <c r="B19" s="93"/>
      <c r="C19" s="87"/>
      <c r="D19" s="92" t="str">
        <f>IF(A19&lt;&gt;"", INDEX(List!$B$2:$B$11, MATCH(A19, List!$A$2:$A$11, 0)), "")</f>
        <v/>
      </c>
    </row>
    <row r="20" spans="1:4" x14ac:dyDescent="0.2">
      <c r="A20" s="93"/>
      <c r="B20" s="93"/>
      <c r="C20" s="87"/>
      <c r="D20" s="92" t="str">
        <f>IF(A20&lt;&gt;"", INDEX(List!$B$2:$B$11, MATCH(A20, List!$A$2:$A$11, 0)), "")</f>
        <v/>
      </c>
    </row>
    <row r="21" spans="1:4" x14ac:dyDescent="0.2">
      <c r="A21" s="93"/>
      <c r="B21" s="93"/>
      <c r="C21" s="87"/>
      <c r="D21" s="92" t="str">
        <f>IF(A21&lt;&gt;"", INDEX(List!$B$2:$B$11, MATCH(A21, List!$A$2:$A$11, 0)), "")</f>
        <v/>
      </c>
    </row>
    <row r="22" spans="1:4" x14ac:dyDescent="0.2">
      <c r="A22" s="93"/>
      <c r="B22" s="93"/>
      <c r="C22" s="87"/>
      <c r="D22" s="92" t="str">
        <f>IF(A22&lt;&gt;"", INDEX(List!$B$2:$B$11, MATCH(A22, List!$A$2:$A$11, 0)), "")</f>
        <v/>
      </c>
    </row>
    <row r="23" spans="1:4" x14ac:dyDescent="0.2">
      <c r="A23" s="93"/>
      <c r="B23" s="93"/>
      <c r="C23" s="87"/>
      <c r="D23" s="92" t="str">
        <f>IF(A23&lt;&gt;"", INDEX(List!$B$2:$B$11, MATCH(A23, List!$A$2:$A$11, 0)), "")</f>
        <v/>
      </c>
    </row>
    <row r="24" spans="1:4" x14ac:dyDescent="0.2">
      <c r="A24" s="93"/>
      <c r="B24" s="93"/>
      <c r="C24" s="87"/>
      <c r="D24" s="92" t="str">
        <f>IF(A24&lt;&gt;"", INDEX(List!$B$2:$B$11, MATCH(A24, List!$A$2:$A$11, 0)), "")</f>
        <v/>
      </c>
    </row>
    <row r="25" spans="1:4" x14ac:dyDescent="0.2">
      <c r="A25" s="93"/>
      <c r="B25" s="93"/>
      <c r="C25" s="87"/>
      <c r="D25" s="92" t="str">
        <f>IF(A25&lt;&gt;"", INDEX(List!$B$2:$B$11, MATCH(A25, List!$A$2:$A$11, 0)), "")</f>
        <v/>
      </c>
    </row>
    <row r="26" spans="1:4" x14ac:dyDescent="0.2">
      <c r="A26" s="93"/>
      <c r="B26" s="93"/>
      <c r="C26" s="87"/>
      <c r="D26" s="92" t="str">
        <f>IF(A26&lt;&gt;"", INDEX(List!$B$2:$B$11, MATCH(A26, List!$A$2:$A$11, 0)), "")</f>
        <v/>
      </c>
    </row>
    <row r="27" spans="1:4" x14ac:dyDescent="0.2">
      <c r="A27" s="93"/>
      <c r="B27" s="93"/>
      <c r="C27" s="87"/>
      <c r="D27" s="92" t="str">
        <f>IF(A27&lt;&gt;"", INDEX(List!$B$2:$B$11, MATCH(A27, List!$A$2:$A$11, 0)), "")</f>
        <v/>
      </c>
    </row>
    <row r="28" spans="1:4" x14ac:dyDescent="0.2">
      <c r="A28" s="93"/>
      <c r="B28" s="93"/>
      <c r="C28" s="87"/>
      <c r="D28" s="92" t="str">
        <f>IF(A28&lt;&gt;"", INDEX(List!$B$2:$B$11, MATCH(A28, List!$A$2:$A$11, 0)), "")</f>
        <v/>
      </c>
    </row>
    <row r="29" spans="1:4" x14ac:dyDescent="0.2">
      <c r="A29" s="93"/>
      <c r="B29" s="93"/>
      <c r="C29" s="87"/>
      <c r="D29" s="92" t="str">
        <f>IF(A29&lt;&gt;"", INDEX(List!$B$2:$B$11, MATCH(A29, List!$A$2:$A$11, 0)), "")</f>
        <v/>
      </c>
    </row>
    <row r="30" spans="1:4" x14ac:dyDescent="0.2">
      <c r="A30" s="93"/>
      <c r="B30" s="93"/>
      <c r="C30" s="87"/>
      <c r="D30" s="92" t="str">
        <f>IF(A30&lt;&gt;"", INDEX(List!$B$2:$B$11, MATCH(A30, List!$A$2:$A$11, 0)), "")</f>
        <v/>
      </c>
    </row>
    <row r="31" spans="1:4" x14ac:dyDescent="0.2">
      <c r="A31" s="93"/>
      <c r="B31" s="93"/>
      <c r="C31" s="87"/>
      <c r="D31" s="92" t="str">
        <f>IF(A31&lt;&gt;"", INDEX(List!$B$2:$B$11, MATCH(A31, List!$A$2:$A$11, 0)), "")</f>
        <v/>
      </c>
    </row>
    <row r="32" spans="1:4" x14ac:dyDescent="0.2">
      <c r="A32" s="93"/>
      <c r="B32" s="93"/>
      <c r="C32" s="87"/>
      <c r="D32" s="92" t="str">
        <f>IF(A32&lt;&gt;"", INDEX(List!$B$2:$B$11, MATCH(A32, List!$A$2:$A$11, 0)), "")</f>
        <v/>
      </c>
    </row>
    <row r="33" spans="1:4" x14ac:dyDescent="0.2">
      <c r="A33" s="93"/>
      <c r="B33" s="93"/>
      <c r="C33" s="87"/>
      <c r="D33" s="92" t="str">
        <f>IF(A33&lt;&gt;"", INDEX(List!$B$2:$B$11, MATCH(A33, List!$A$2:$A$11, 0)), "")</f>
        <v/>
      </c>
    </row>
    <row r="34" spans="1:4" x14ac:dyDescent="0.2">
      <c r="A34" s="93"/>
      <c r="B34" s="93"/>
      <c r="C34" s="87"/>
      <c r="D34" s="92" t="str">
        <f>IF(A34&lt;&gt;"", INDEX(List!$B$2:$B$11, MATCH(A34, List!$A$2:$A$11, 0)), "")</f>
        <v/>
      </c>
    </row>
    <row r="35" spans="1:4" x14ac:dyDescent="0.2">
      <c r="A35" s="93"/>
      <c r="B35" s="93"/>
      <c r="C35" s="87"/>
      <c r="D35" s="92" t="str">
        <f>IF(A35&lt;&gt;"", INDEX(List!$B$2:$B$11, MATCH(A35, List!$A$2:$A$11, 0)), "")</f>
        <v/>
      </c>
    </row>
    <row r="36" spans="1:4" x14ac:dyDescent="0.2">
      <c r="A36" s="93"/>
      <c r="B36" s="93"/>
      <c r="C36" s="87"/>
      <c r="D36" s="92" t="str">
        <f>IF(A36&lt;&gt;"", INDEX(List!$B$2:$B$11, MATCH(A36, List!$A$2:$A$11, 0)), "")</f>
        <v/>
      </c>
    </row>
    <row r="37" spans="1:4" x14ac:dyDescent="0.2">
      <c r="A37" s="93"/>
      <c r="B37" s="93"/>
      <c r="C37" s="87"/>
      <c r="D37" s="92" t="str">
        <f>IF(A37&lt;&gt;"", INDEX(List!$B$2:$B$11, MATCH(A37, List!$A$2:$A$11, 0)), "")</f>
        <v/>
      </c>
    </row>
    <row r="38" spans="1:4" x14ac:dyDescent="0.2">
      <c r="A38" s="93"/>
      <c r="B38" s="93"/>
      <c r="C38" s="87"/>
      <c r="D38" s="92" t="str">
        <f>IF(A38&lt;&gt;"", INDEX(List!$B$2:$B$11, MATCH(A38, List!$A$2:$A$11, 0)), "")</f>
        <v/>
      </c>
    </row>
    <row r="39" spans="1:4" x14ac:dyDescent="0.2">
      <c r="A39" s="93"/>
      <c r="B39" s="93"/>
      <c r="C39" s="87"/>
      <c r="D39" s="92" t="str">
        <f>IF(A39&lt;&gt;"", INDEX(List!$B$2:$B$11, MATCH(A39, List!$A$2:$A$11, 0)), "")</f>
        <v/>
      </c>
    </row>
    <row r="40" spans="1:4" x14ac:dyDescent="0.2">
      <c r="A40" s="93"/>
      <c r="B40" s="93"/>
      <c r="C40" s="87"/>
      <c r="D40" s="92" t="str">
        <f>IF(A40&lt;&gt;"", INDEX(List!$B$2:$B$11, MATCH(A40, List!$A$2:$A$11, 0)), "")</f>
        <v/>
      </c>
    </row>
    <row r="41" spans="1:4" x14ac:dyDescent="0.2">
      <c r="A41" s="93"/>
      <c r="B41" s="93"/>
      <c r="C41" s="87"/>
      <c r="D41" s="92" t="str">
        <f>IF(A41&lt;&gt;"", INDEX(List!$B$2:$B$11, MATCH(A41, List!$A$2:$A$11, 0)), "")</f>
        <v/>
      </c>
    </row>
    <row r="42" spans="1:4" x14ac:dyDescent="0.2">
      <c r="A42" s="93"/>
      <c r="B42" s="93"/>
      <c r="C42" s="87"/>
      <c r="D42" s="92" t="str">
        <f>IF(A42&lt;&gt;"", INDEX(List!$B$2:$B$11, MATCH(A42, List!$A$2:$A$11, 0)), "")</f>
        <v/>
      </c>
    </row>
    <row r="43" spans="1:4" x14ac:dyDescent="0.2">
      <c r="A43" s="93"/>
      <c r="B43" s="93"/>
      <c r="C43" s="87"/>
      <c r="D43" s="92" t="str">
        <f>IF(A43&lt;&gt;"", INDEX(List!$B$2:$B$11, MATCH(A43, List!$A$2:$A$11, 0)), "")</f>
        <v/>
      </c>
    </row>
    <row r="44" spans="1:4" x14ac:dyDescent="0.2">
      <c r="A44" s="93"/>
      <c r="B44" s="93"/>
      <c r="C44" s="87"/>
      <c r="D44" s="92" t="str">
        <f>IF(A44&lt;&gt;"", INDEX(List!$B$2:$B$11, MATCH(A44, List!$A$2:$A$11, 0)), "")</f>
        <v/>
      </c>
    </row>
    <row r="45" spans="1:4" x14ac:dyDescent="0.2">
      <c r="A45" s="93"/>
      <c r="B45" s="93"/>
      <c r="C45" s="87"/>
      <c r="D45" s="92" t="str">
        <f>IF(A45&lt;&gt;"", INDEX(List!$B$2:$B$11, MATCH(A45, List!$A$2:$A$11, 0)), "")</f>
        <v/>
      </c>
    </row>
    <row r="46" spans="1:4" x14ac:dyDescent="0.2">
      <c r="A46" s="93"/>
      <c r="B46" s="93"/>
      <c r="C46" s="87"/>
      <c r="D46" s="92" t="str">
        <f>IF(A46&lt;&gt;"", INDEX(List!$B$2:$B$11, MATCH(A46, List!$A$2:$A$11, 0)), "")</f>
        <v/>
      </c>
    </row>
    <row r="47" spans="1:4" x14ac:dyDescent="0.2">
      <c r="A47" s="93"/>
      <c r="B47" s="93"/>
      <c r="C47" s="87"/>
      <c r="D47" s="92" t="str">
        <f>IF(A47&lt;&gt;"", INDEX(List!$B$2:$B$11, MATCH(A47, List!$A$2:$A$11, 0)), "")</f>
        <v/>
      </c>
    </row>
    <row r="48" spans="1:4" x14ac:dyDescent="0.2">
      <c r="A48" s="93"/>
      <c r="B48" s="93"/>
      <c r="C48" s="87"/>
      <c r="D48" s="92" t="str">
        <f>IF(A48&lt;&gt;"", INDEX(List!$B$2:$B$11, MATCH(A48, List!$A$2:$A$11, 0)), "")</f>
        <v/>
      </c>
    </row>
    <row r="49" spans="1:4" x14ac:dyDescent="0.2">
      <c r="A49" s="93"/>
      <c r="B49" s="93"/>
      <c r="C49" s="87"/>
      <c r="D49" s="92" t="str">
        <f>IF(A49&lt;&gt;"", INDEX(List!$B$2:$B$11, MATCH(A49, List!$A$2:$A$11, 0)), "")</f>
        <v/>
      </c>
    </row>
    <row r="50" spans="1:4" x14ac:dyDescent="0.2">
      <c r="A50" s="93"/>
      <c r="B50" s="93"/>
      <c r="C50" s="87"/>
      <c r="D50" s="92" t="str">
        <f>IF(A50&lt;&gt;"", INDEX(List!$B$2:$B$11, MATCH(A50, List!$A$2:$A$11, 0)), "")</f>
        <v/>
      </c>
    </row>
    <row r="51" spans="1:4" x14ac:dyDescent="0.2">
      <c r="A51" s="93"/>
      <c r="B51" s="93"/>
      <c r="C51" s="87"/>
      <c r="D51" s="92" t="str">
        <f>IF(A51&lt;&gt;"", INDEX(List!$B$2:$B$11, MATCH(A51, List!$A$2:$A$11, 0)), "")</f>
        <v/>
      </c>
    </row>
    <row r="52" spans="1:4" x14ac:dyDescent="0.2">
      <c r="A52" s="93"/>
      <c r="B52" s="93"/>
      <c r="C52" s="87"/>
      <c r="D52" s="92" t="str">
        <f>IF(A52&lt;&gt;"", INDEX(List!$B$2:$B$11, MATCH(A52, List!$A$2:$A$11, 0)), "")</f>
        <v/>
      </c>
    </row>
    <row r="53" spans="1:4" x14ac:dyDescent="0.2">
      <c r="A53" s="93"/>
      <c r="B53" s="93"/>
      <c r="C53" s="87"/>
      <c r="D53" s="92" t="str">
        <f>IF(A53&lt;&gt;"", INDEX(List!$B$2:$B$11, MATCH(A53, List!$A$2:$A$11, 0)), "")</f>
        <v/>
      </c>
    </row>
    <row r="54" spans="1:4" x14ac:dyDescent="0.2">
      <c r="A54" s="93"/>
      <c r="B54" s="93"/>
      <c r="C54" s="87"/>
      <c r="D54" s="92" t="str">
        <f>IF(A54&lt;&gt;"", INDEX(List!$B$2:$B$11, MATCH(A54, List!$A$2:$A$11, 0)), "")</f>
        <v/>
      </c>
    </row>
    <row r="55" spans="1:4" x14ac:dyDescent="0.2">
      <c r="A55" s="93"/>
      <c r="B55" s="93"/>
      <c r="C55" s="87"/>
      <c r="D55" s="92" t="str">
        <f>IF(A55&lt;&gt;"", INDEX(List!$B$2:$B$11, MATCH(A55, List!$A$2:$A$11, 0)), "")</f>
        <v/>
      </c>
    </row>
    <row r="56" spans="1:4" x14ac:dyDescent="0.2">
      <c r="A56" s="93"/>
      <c r="B56" s="93"/>
      <c r="C56" s="87"/>
      <c r="D56" s="92" t="str">
        <f>IF(A56&lt;&gt;"", INDEX(List!$B$2:$B$11, MATCH(A56, List!$A$2:$A$11, 0)), "")</f>
        <v/>
      </c>
    </row>
    <row r="57" spans="1:4" x14ac:dyDescent="0.2">
      <c r="A57" s="93"/>
      <c r="B57" s="93"/>
      <c r="C57" s="87"/>
      <c r="D57" s="92" t="str">
        <f>IF(A57&lt;&gt;"", INDEX(List!$B$2:$B$11, MATCH(A57, List!$A$2:$A$11, 0)), "")</f>
        <v/>
      </c>
    </row>
    <row r="58" spans="1:4" x14ac:dyDescent="0.2">
      <c r="A58" s="93"/>
      <c r="B58" s="93"/>
      <c r="C58" s="87"/>
      <c r="D58" s="92" t="str">
        <f>IF(A58&lt;&gt;"", INDEX(List!$B$2:$B$11, MATCH(A58, List!$A$2:$A$11, 0)), "")</f>
        <v/>
      </c>
    </row>
    <row r="59" spans="1:4" x14ac:dyDescent="0.2">
      <c r="A59" s="93"/>
      <c r="B59" s="93"/>
      <c r="C59" s="87"/>
      <c r="D59" s="92" t="str">
        <f>IF(A59&lt;&gt;"", INDEX(List!$B$2:$B$11, MATCH(A59, List!$A$2:$A$11, 0)), "")</f>
        <v/>
      </c>
    </row>
    <row r="60" spans="1:4" x14ac:dyDescent="0.2">
      <c r="A60" s="93"/>
      <c r="B60" s="93"/>
      <c r="C60" s="87"/>
      <c r="D60" s="92" t="str">
        <f>IF(A60&lt;&gt;"", INDEX(List!$B$2:$B$11, MATCH(A60, List!$A$2:$A$11, 0)), "")</f>
        <v/>
      </c>
    </row>
    <row r="61" spans="1:4" x14ac:dyDescent="0.2"/>
    <row r="62" spans="1:4" x14ac:dyDescent="0.2">
      <c r="A62" s="1" t="s">
        <v>216</v>
      </c>
    </row>
  </sheetData>
  <sheetProtection algorithmName="SHA-512" hashValue="tESpPJuN/ay8TNat+owTsaUzM9CV7FWIKBm9tl0zJRl9VROV3wFu9dVRCY35Au41o0P0KsaI0Or8LAc+MDbZow==" saltValue="xot7S4vn698VzMOME3J29w==" spinCount="100000" sheet="1" objects="1" scenarios="1"/>
  <mergeCells count="3">
    <mergeCell ref="A3:A4"/>
    <mergeCell ref="B3:B4"/>
    <mergeCell ref="A1:C1"/>
  </mergeCells>
  <printOptions horizontalCentered="1"/>
  <pageMargins left="0.7" right="0.7" top="0.75" bottom="0.75" header="0.3" footer="0.3"/>
  <pageSetup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List!$A$2:$A$11</xm:f>
          </x14:formula1>
          <xm:sqref>A6:A60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D62"/>
  <sheetViews>
    <sheetView zoomScaleNormal="100" workbookViewId="0">
      <selection activeCell="A6" sqref="A6"/>
    </sheetView>
  </sheetViews>
  <sheetFormatPr defaultColWidth="0" defaultRowHeight="12.75" zeroHeight="1" x14ac:dyDescent="0.2"/>
  <cols>
    <col min="1" max="1" width="43.5703125" style="1" customWidth="1"/>
    <col min="2" max="2" width="50.42578125" style="1" customWidth="1"/>
    <col min="3" max="3" width="16.28515625" style="1" customWidth="1"/>
    <col min="4" max="4" width="22.42578125" style="92" hidden="1" customWidth="1"/>
    <col min="5" max="16384" width="9.140625" style="1" hidden="1"/>
  </cols>
  <sheetData>
    <row r="1" spans="1:4" x14ac:dyDescent="0.2">
      <c r="A1" s="100" t="s">
        <v>202</v>
      </c>
      <c r="B1" s="100"/>
      <c r="C1" s="100"/>
    </row>
    <row r="2" spans="1:4" x14ac:dyDescent="0.2">
      <c r="A2" s="22"/>
      <c r="B2" s="22"/>
      <c r="C2" s="22"/>
    </row>
    <row r="3" spans="1:4" x14ac:dyDescent="0.2">
      <c r="A3" s="101"/>
      <c r="B3" s="103"/>
      <c r="C3" s="51" t="s">
        <v>170</v>
      </c>
    </row>
    <row r="4" spans="1:4" x14ac:dyDescent="0.2">
      <c r="A4" s="102"/>
      <c r="B4" s="104"/>
      <c r="C4" s="52" t="s">
        <v>179</v>
      </c>
    </row>
    <row r="5" spans="1:4" x14ac:dyDescent="0.2">
      <c r="A5" s="53" t="s">
        <v>171</v>
      </c>
      <c r="B5" s="54" t="s">
        <v>172</v>
      </c>
      <c r="C5" s="55" t="s">
        <v>102</v>
      </c>
      <c r="D5" s="92" t="s">
        <v>213</v>
      </c>
    </row>
    <row r="6" spans="1:4" x14ac:dyDescent="0.2">
      <c r="A6" s="94"/>
      <c r="B6" s="95"/>
      <c r="C6" s="88"/>
      <c r="D6" s="92" t="str">
        <f>IF(A6&lt;&gt;"", INDEX(List!$B$14:$B$18, MATCH(A6, List!$A$14:$A$18, 0)), "")</f>
        <v/>
      </c>
    </row>
    <row r="7" spans="1:4" x14ac:dyDescent="0.2">
      <c r="A7" s="94"/>
      <c r="B7" s="95"/>
      <c r="C7" s="88"/>
      <c r="D7" s="92" t="str">
        <f>IF(A7&lt;&gt;"", INDEX(List!$B$14:$B$18, MATCH(A7, List!$A$14:$A$18, 0)), "")</f>
        <v/>
      </c>
    </row>
    <row r="8" spans="1:4" x14ac:dyDescent="0.2">
      <c r="A8" s="94"/>
      <c r="B8" s="95"/>
      <c r="C8" s="88"/>
      <c r="D8" s="92" t="str">
        <f>IF(A8&lt;&gt;"", INDEX(List!$B$14:$B$18, MATCH(A8, List!$A$14:$A$18, 0)), "")</f>
        <v/>
      </c>
    </row>
    <row r="9" spans="1:4" x14ac:dyDescent="0.2">
      <c r="A9" s="94"/>
      <c r="B9" s="95"/>
      <c r="C9" s="88"/>
      <c r="D9" s="92" t="str">
        <f>IF(A9&lt;&gt;"", INDEX(List!$B$14:$B$18, MATCH(A9, List!$A$14:$A$18, 0)), "")</f>
        <v/>
      </c>
    </row>
    <row r="10" spans="1:4" x14ac:dyDescent="0.2">
      <c r="A10" s="94"/>
      <c r="B10" s="95"/>
      <c r="C10" s="88"/>
      <c r="D10" s="92" t="str">
        <f>IF(A10&lt;&gt;"", INDEX(List!$B$14:$B$18, MATCH(A10, List!$A$14:$A$18, 0)), "")</f>
        <v/>
      </c>
    </row>
    <row r="11" spans="1:4" x14ac:dyDescent="0.2">
      <c r="A11" s="94"/>
      <c r="B11" s="95"/>
      <c r="C11" s="88"/>
      <c r="D11" s="92" t="str">
        <f>IF(A11&lt;&gt;"", INDEX(List!$B$14:$B$18, MATCH(A11, List!$A$14:$A$18, 0)), "")</f>
        <v/>
      </c>
    </row>
    <row r="12" spans="1:4" x14ac:dyDescent="0.2">
      <c r="A12" s="94"/>
      <c r="B12" s="95"/>
      <c r="C12" s="88"/>
      <c r="D12" s="92" t="str">
        <f>IF(A12&lt;&gt;"", INDEX(List!$B$14:$B$18, MATCH(A12, List!$A$14:$A$18, 0)), "")</f>
        <v/>
      </c>
    </row>
    <row r="13" spans="1:4" x14ac:dyDescent="0.2">
      <c r="A13" s="94"/>
      <c r="B13" s="95"/>
      <c r="C13" s="88"/>
      <c r="D13" s="92" t="str">
        <f>IF(A13&lt;&gt;"", INDEX(List!$B$14:$B$18, MATCH(A13, List!$A$14:$A$18, 0)), "")</f>
        <v/>
      </c>
    </row>
    <row r="14" spans="1:4" x14ac:dyDescent="0.2">
      <c r="A14" s="94"/>
      <c r="B14" s="95"/>
      <c r="C14" s="88"/>
      <c r="D14" s="92" t="str">
        <f>IF(A14&lt;&gt;"", INDEX(List!$B$14:$B$18, MATCH(A14, List!$A$14:$A$18, 0)), "")</f>
        <v/>
      </c>
    </row>
    <row r="15" spans="1:4" x14ac:dyDescent="0.2">
      <c r="A15" s="94"/>
      <c r="B15" s="95"/>
      <c r="C15" s="88"/>
      <c r="D15" s="92" t="str">
        <f>IF(A15&lt;&gt;"", INDEX(List!$B$14:$B$18, MATCH(A15, List!$A$14:$A$18, 0)), "")</f>
        <v/>
      </c>
    </row>
    <row r="16" spans="1:4" x14ac:dyDescent="0.2">
      <c r="A16" s="94"/>
      <c r="B16" s="95"/>
      <c r="C16" s="88"/>
      <c r="D16" s="92" t="str">
        <f>IF(A16&lt;&gt;"", INDEX(List!$B$14:$B$18, MATCH(A16, List!$A$14:$A$18, 0)), "")</f>
        <v/>
      </c>
    </row>
    <row r="17" spans="1:4" x14ac:dyDescent="0.2">
      <c r="A17" s="94"/>
      <c r="B17" s="95"/>
      <c r="C17" s="88"/>
      <c r="D17" s="92" t="str">
        <f>IF(A17&lt;&gt;"", INDEX(List!$B$14:$B$18, MATCH(A17, List!$A$14:$A$18, 0)), "")</f>
        <v/>
      </c>
    </row>
    <row r="18" spans="1:4" x14ac:dyDescent="0.2">
      <c r="A18" s="94"/>
      <c r="B18" s="95"/>
      <c r="C18" s="88"/>
      <c r="D18" s="92" t="str">
        <f>IF(A18&lt;&gt;"", INDEX(List!$B$14:$B$18, MATCH(A18, List!$A$14:$A$18, 0)), "")</f>
        <v/>
      </c>
    </row>
    <row r="19" spans="1:4" x14ac:dyDescent="0.2">
      <c r="A19" s="94"/>
      <c r="B19" s="95"/>
      <c r="C19" s="88"/>
      <c r="D19" s="92" t="str">
        <f>IF(A19&lt;&gt;"", INDEX(List!$B$14:$B$18, MATCH(A19, List!$A$14:$A$18, 0)), "")</f>
        <v/>
      </c>
    </row>
    <row r="20" spans="1:4" x14ac:dyDescent="0.2">
      <c r="A20" s="94"/>
      <c r="B20" s="95"/>
      <c r="C20" s="88"/>
      <c r="D20" s="92" t="str">
        <f>IF(A20&lt;&gt;"", INDEX(List!$B$14:$B$18, MATCH(A20, List!$A$14:$A$18, 0)), "")</f>
        <v/>
      </c>
    </row>
    <row r="21" spans="1:4" x14ac:dyDescent="0.2">
      <c r="A21" s="94"/>
      <c r="B21" s="95"/>
      <c r="C21" s="88"/>
      <c r="D21" s="92" t="str">
        <f>IF(A21&lt;&gt;"", INDEX(List!$B$14:$B$18, MATCH(A21, List!$A$14:$A$18, 0)), "")</f>
        <v/>
      </c>
    </row>
    <row r="22" spans="1:4" x14ac:dyDescent="0.2">
      <c r="A22" s="94"/>
      <c r="B22" s="95"/>
      <c r="C22" s="88"/>
      <c r="D22" s="92" t="str">
        <f>IF(A22&lt;&gt;"", INDEX(List!$B$14:$B$18, MATCH(A22, List!$A$14:$A$18, 0)), "")</f>
        <v/>
      </c>
    </row>
    <row r="23" spans="1:4" x14ac:dyDescent="0.2">
      <c r="A23" s="94"/>
      <c r="B23" s="95"/>
      <c r="C23" s="88"/>
      <c r="D23" s="92" t="str">
        <f>IF(A23&lt;&gt;"", INDEX(List!$B$14:$B$18, MATCH(A23, List!$A$14:$A$18, 0)), "")</f>
        <v/>
      </c>
    </row>
    <row r="24" spans="1:4" x14ac:dyDescent="0.2">
      <c r="A24" s="94"/>
      <c r="B24" s="95"/>
      <c r="C24" s="88"/>
      <c r="D24" s="92" t="str">
        <f>IF(A24&lt;&gt;"", INDEX(List!$B$14:$B$18, MATCH(A24, List!$A$14:$A$18, 0)), "")</f>
        <v/>
      </c>
    </row>
    <row r="25" spans="1:4" x14ac:dyDescent="0.2">
      <c r="A25" s="94"/>
      <c r="B25" s="95"/>
      <c r="C25" s="88"/>
      <c r="D25" s="92" t="str">
        <f>IF(A25&lt;&gt;"", INDEX(List!$B$14:$B$18, MATCH(A25, List!$A$14:$A$18, 0)), "")</f>
        <v/>
      </c>
    </row>
    <row r="26" spans="1:4" x14ac:dyDescent="0.2">
      <c r="A26" s="94"/>
      <c r="B26" s="95"/>
      <c r="C26" s="88"/>
      <c r="D26" s="92" t="str">
        <f>IF(A26&lt;&gt;"", INDEX(List!$B$14:$B$18, MATCH(A26, List!$A$14:$A$18, 0)), "")</f>
        <v/>
      </c>
    </row>
    <row r="27" spans="1:4" x14ac:dyDescent="0.2">
      <c r="A27" s="94"/>
      <c r="B27" s="95"/>
      <c r="C27" s="88"/>
      <c r="D27" s="92" t="str">
        <f>IF(A27&lt;&gt;"", INDEX(List!$B$14:$B$18, MATCH(A27, List!$A$14:$A$18, 0)), "")</f>
        <v/>
      </c>
    </row>
    <row r="28" spans="1:4" x14ac:dyDescent="0.2">
      <c r="A28" s="94"/>
      <c r="B28" s="95"/>
      <c r="C28" s="88"/>
      <c r="D28" s="92" t="str">
        <f>IF(A28&lt;&gt;"", INDEX(List!$B$14:$B$18, MATCH(A28, List!$A$14:$A$18, 0)), "")</f>
        <v/>
      </c>
    </row>
    <row r="29" spans="1:4" x14ac:dyDescent="0.2">
      <c r="A29" s="94"/>
      <c r="B29" s="95"/>
      <c r="C29" s="88"/>
      <c r="D29" s="92" t="str">
        <f>IF(A29&lt;&gt;"", INDEX(List!$B$14:$B$18, MATCH(A29, List!$A$14:$A$18, 0)), "")</f>
        <v/>
      </c>
    </row>
    <row r="30" spans="1:4" x14ac:dyDescent="0.2">
      <c r="A30" s="94"/>
      <c r="B30" s="95"/>
      <c r="C30" s="88"/>
      <c r="D30" s="92" t="str">
        <f>IF(A30&lt;&gt;"", INDEX(List!$B$14:$B$18, MATCH(A30, List!$A$14:$A$18, 0)), "")</f>
        <v/>
      </c>
    </row>
    <row r="31" spans="1:4" x14ac:dyDescent="0.2">
      <c r="A31" s="94"/>
      <c r="B31" s="95"/>
      <c r="C31" s="88"/>
      <c r="D31" s="92" t="str">
        <f>IF(A31&lt;&gt;"", INDEX(List!$B$14:$B$18, MATCH(A31, List!$A$14:$A$18, 0)), "")</f>
        <v/>
      </c>
    </row>
    <row r="32" spans="1:4" x14ac:dyDescent="0.2">
      <c r="A32" s="94"/>
      <c r="B32" s="95"/>
      <c r="C32" s="88"/>
      <c r="D32" s="92" t="str">
        <f>IF(A32&lt;&gt;"", INDEX(List!$B$14:$B$18, MATCH(A32, List!$A$14:$A$18, 0)), "")</f>
        <v/>
      </c>
    </row>
    <row r="33" spans="1:4" x14ac:dyDescent="0.2">
      <c r="A33" s="94"/>
      <c r="B33" s="95"/>
      <c r="C33" s="88"/>
      <c r="D33" s="92" t="str">
        <f>IF(A33&lt;&gt;"", INDEX(List!$B$14:$B$18, MATCH(A33, List!$A$14:$A$18, 0)), "")</f>
        <v/>
      </c>
    </row>
    <row r="34" spans="1:4" x14ac:dyDescent="0.2">
      <c r="A34" s="94"/>
      <c r="B34" s="95"/>
      <c r="C34" s="88"/>
      <c r="D34" s="92" t="str">
        <f>IF(A34&lt;&gt;"", INDEX(List!$B$14:$B$18, MATCH(A34, List!$A$14:$A$18, 0)), "")</f>
        <v/>
      </c>
    </row>
    <row r="35" spans="1:4" x14ac:dyDescent="0.2">
      <c r="A35" s="94"/>
      <c r="B35" s="95"/>
      <c r="C35" s="88"/>
      <c r="D35" s="92" t="str">
        <f>IF(A35&lt;&gt;"", INDEX(List!$B$14:$B$18, MATCH(A35, List!$A$14:$A$18, 0)), "")</f>
        <v/>
      </c>
    </row>
    <row r="36" spans="1:4" x14ac:dyDescent="0.2">
      <c r="A36" s="94"/>
      <c r="B36" s="95"/>
      <c r="C36" s="88"/>
      <c r="D36" s="92" t="str">
        <f>IF(A36&lt;&gt;"", INDEX(List!$B$14:$B$18, MATCH(A36, List!$A$14:$A$18, 0)), "")</f>
        <v/>
      </c>
    </row>
    <row r="37" spans="1:4" x14ac:dyDescent="0.2">
      <c r="A37" s="94"/>
      <c r="B37" s="95"/>
      <c r="C37" s="88"/>
      <c r="D37" s="92" t="str">
        <f>IF(A37&lt;&gt;"", INDEX(List!$B$14:$B$18, MATCH(A37, List!$A$14:$A$18, 0)), "")</f>
        <v/>
      </c>
    </row>
    <row r="38" spans="1:4" x14ac:dyDescent="0.2">
      <c r="A38" s="94"/>
      <c r="B38" s="95"/>
      <c r="C38" s="88"/>
      <c r="D38" s="92" t="str">
        <f>IF(A38&lt;&gt;"", INDEX(List!$B$14:$B$18, MATCH(A38, List!$A$14:$A$18, 0)), "")</f>
        <v/>
      </c>
    </row>
    <row r="39" spans="1:4" x14ac:dyDescent="0.2">
      <c r="A39" s="94"/>
      <c r="B39" s="95"/>
      <c r="C39" s="88"/>
      <c r="D39" s="92" t="str">
        <f>IF(A39&lt;&gt;"", INDEX(List!$B$14:$B$18, MATCH(A39, List!$A$14:$A$18, 0)), "")</f>
        <v/>
      </c>
    </row>
    <row r="40" spans="1:4" x14ac:dyDescent="0.2">
      <c r="A40" s="94"/>
      <c r="B40" s="95"/>
      <c r="C40" s="88"/>
      <c r="D40" s="92" t="str">
        <f>IF(A40&lt;&gt;"", INDEX(List!$B$14:$B$18, MATCH(A40, List!$A$14:$A$18, 0)), "")</f>
        <v/>
      </c>
    </row>
    <row r="41" spans="1:4" x14ac:dyDescent="0.2">
      <c r="A41" s="94"/>
      <c r="B41" s="95"/>
      <c r="C41" s="88"/>
      <c r="D41" s="92" t="str">
        <f>IF(A41&lt;&gt;"", INDEX(List!$B$14:$B$18, MATCH(A41, List!$A$14:$A$18, 0)), "")</f>
        <v/>
      </c>
    </row>
    <row r="42" spans="1:4" x14ac:dyDescent="0.2">
      <c r="A42" s="94"/>
      <c r="B42" s="95"/>
      <c r="C42" s="88"/>
      <c r="D42" s="92" t="str">
        <f>IF(A42&lt;&gt;"", INDEX(List!$B$14:$B$18, MATCH(A42, List!$A$14:$A$18, 0)), "")</f>
        <v/>
      </c>
    </row>
    <row r="43" spans="1:4" x14ac:dyDescent="0.2">
      <c r="A43" s="94"/>
      <c r="B43" s="95"/>
      <c r="C43" s="88"/>
      <c r="D43" s="92" t="str">
        <f>IF(A43&lt;&gt;"", INDEX(List!$B$14:$B$18, MATCH(A43, List!$A$14:$A$18, 0)), "")</f>
        <v/>
      </c>
    </row>
    <row r="44" spans="1:4" x14ac:dyDescent="0.2">
      <c r="A44" s="94"/>
      <c r="B44" s="95"/>
      <c r="C44" s="88"/>
      <c r="D44" s="92" t="str">
        <f>IF(A44&lt;&gt;"", INDEX(List!$B$14:$B$18, MATCH(A44, List!$A$14:$A$18, 0)), "")</f>
        <v/>
      </c>
    </row>
    <row r="45" spans="1:4" x14ac:dyDescent="0.2">
      <c r="A45" s="94"/>
      <c r="B45" s="95"/>
      <c r="C45" s="88"/>
      <c r="D45" s="92" t="str">
        <f>IF(A45&lt;&gt;"", INDEX(List!$B$14:$B$18, MATCH(A45, List!$A$14:$A$18, 0)), "")</f>
        <v/>
      </c>
    </row>
    <row r="46" spans="1:4" x14ac:dyDescent="0.2">
      <c r="A46" s="94"/>
      <c r="B46" s="95"/>
      <c r="C46" s="88"/>
      <c r="D46" s="92" t="str">
        <f>IF(A46&lt;&gt;"", INDEX(List!$B$14:$B$18, MATCH(A46, List!$A$14:$A$18, 0)), "")</f>
        <v/>
      </c>
    </row>
    <row r="47" spans="1:4" x14ac:dyDescent="0.2">
      <c r="A47" s="94"/>
      <c r="B47" s="95"/>
      <c r="C47" s="88"/>
      <c r="D47" s="92" t="str">
        <f>IF(A47&lt;&gt;"", INDEX(List!$B$14:$B$18, MATCH(A47, List!$A$14:$A$18, 0)), "")</f>
        <v/>
      </c>
    </row>
    <row r="48" spans="1:4" x14ac:dyDescent="0.2">
      <c r="A48" s="94"/>
      <c r="B48" s="95"/>
      <c r="C48" s="88"/>
      <c r="D48" s="92" t="str">
        <f>IF(A48&lt;&gt;"", INDEX(List!$B$14:$B$18, MATCH(A48, List!$A$14:$A$18, 0)), "")</f>
        <v/>
      </c>
    </row>
    <row r="49" spans="1:4" x14ac:dyDescent="0.2">
      <c r="A49" s="94"/>
      <c r="B49" s="95"/>
      <c r="C49" s="88"/>
      <c r="D49" s="92" t="str">
        <f>IF(A49&lt;&gt;"", INDEX(List!$B$14:$B$18, MATCH(A49, List!$A$14:$A$18, 0)), "")</f>
        <v/>
      </c>
    </row>
    <row r="50" spans="1:4" x14ac:dyDescent="0.2">
      <c r="A50" s="94"/>
      <c r="B50" s="95"/>
      <c r="C50" s="88"/>
      <c r="D50" s="92" t="str">
        <f>IF(A50&lt;&gt;"", INDEX(List!$B$14:$B$18, MATCH(A50, List!$A$14:$A$18, 0)), "")</f>
        <v/>
      </c>
    </row>
    <row r="51" spans="1:4" x14ac:dyDescent="0.2">
      <c r="A51" s="94"/>
      <c r="B51" s="95"/>
      <c r="C51" s="88"/>
      <c r="D51" s="92" t="str">
        <f>IF(A51&lt;&gt;"", INDEX(List!$B$14:$B$18, MATCH(A51, List!$A$14:$A$18, 0)), "")</f>
        <v/>
      </c>
    </row>
    <row r="52" spans="1:4" x14ac:dyDescent="0.2">
      <c r="A52" s="94"/>
      <c r="B52" s="95"/>
      <c r="C52" s="88"/>
      <c r="D52" s="92" t="str">
        <f>IF(A52&lt;&gt;"", INDEX(List!$B$14:$B$18, MATCH(A52, List!$A$14:$A$18, 0)), "")</f>
        <v/>
      </c>
    </row>
    <row r="53" spans="1:4" x14ac:dyDescent="0.2">
      <c r="A53" s="94"/>
      <c r="B53" s="95"/>
      <c r="C53" s="88"/>
      <c r="D53" s="92" t="str">
        <f>IF(A53&lt;&gt;"", INDEX(List!$B$14:$B$18, MATCH(A53, List!$A$14:$A$18, 0)), "")</f>
        <v/>
      </c>
    </row>
    <row r="54" spans="1:4" x14ac:dyDescent="0.2">
      <c r="A54" s="94"/>
      <c r="B54" s="95"/>
      <c r="C54" s="88"/>
      <c r="D54" s="92" t="str">
        <f>IF(A54&lt;&gt;"", INDEX(List!$B$14:$B$18, MATCH(A54, List!$A$14:$A$18, 0)), "")</f>
        <v/>
      </c>
    </row>
    <row r="55" spans="1:4" x14ac:dyDescent="0.2">
      <c r="A55" s="94"/>
      <c r="B55" s="95"/>
      <c r="C55" s="88"/>
      <c r="D55" s="92" t="str">
        <f>IF(A55&lt;&gt;"", INDEX(List!$B$14:$B$18, MATCH(A55, List!$A$14:$A$18, 0)), "")</f>
        <v/>
      </c>
    </row>
    <row r="56" spans="1:4" x14ac:dyDescent="0.2">
      <c r="A56" s="94"/>
      <c r="B56" s="95"/>
      <c r="C56" s="88"/>
      <c r="D56" s="92" t="str">
        <f>IF(A56&lt;&gt;"", INDEX(List!$B$14:$B$18, MATCH(A56, List!$A$14:$A$18, 0)), "")</f>
        <v/>
      </c>
    </row>
    <row r="57" spans="1:4" x14ac:dyDescent="0.2">
      <c r="A57" s="94"/>
      <c r="B57" s="95"/>
      <c r="C57" s="88"/>
      <c r="D57" s="92" t="str">
        <f>IF(A57&lt;&gt;"", INDEX(List!$B$14:$B$18, MATCH(A57, List!$A$14:$A$18, 0)), "")</f>
        <v/>
      </c>
    </row>
    <row r="58" spans="1:4" x14ac:dyDescent="0.2">
      <c r="A58" s="94"/>
      <c r="B58" s="95"/>
      <c r="C58" s="88"/>
      <c r="D58" s="92" t="str">
        <f>IF(A58&lt;&gt;"", INDEX(List!$B$14:$B$18, MATCH(A58, List!$A$14:$A$18, 0)), "")</f>
        <v/>
      </c>
    </row>
    <row r="59" spans="1:4" x14ac:dyDescent="0.2">
      <c r="A59" s="94"/>
      <c r="B59" s="95"/>
      <c r="C59" s="88"/>
      <c r="D59" s="92" t="str">
        <f>IF(A59&lt;&gt;"", INDEX(List!$B$14:$B$18, MATCH(A59, List!$A$14:$A$18, 0)), "")</f>
        <v/>
      </c>
    </row>
    <row r="60" spans="1:4" x14ac:dyDescent="0.2">
      <c r="A60" s="94"/>
      <c r="B60" s="95"/>
      <c r="C60" s="88"/>
      <c r="D60" s="92" t="str">
        <f>IF(A60&lt;&gt;"", INDEX(List!$B$14:$B$18, MATCH(A60, List!$A$14:$A$18, 0)), "")</f>
        <v/>
      </c>
    </row>
    <row r="61" spans="1:4" x14ac:dyDescent="0.2"/>
    <row r="62" spans="1:4" x14ac:dyDescent="0.2">
      <c r="A62" s="1" t="s">
        <v>217</v>
      </c>
    </row>
  </sheetData>
  <sheetProtection algorithmName="SHA-512" hashValue="qFn3NMTX4J3Z/InK2jLDEVoBL40xeAbHUEdleUHN6VKaUpmBGK2t4hJoVxeUnNMchFLZnd8EFn24StpLs+AnBg==" saltValue="CTTKR5d1tHmcPIEAFD2EuQ==" spinCount="100000" sheet="1" objects="1" scenarios="1"/>
  <mergeCells count="3">
    <mergeCell ref="A1:C1"/>
    <mergeCell ref="A3:A4"/>
    <mergeCell ref="B3:B4"/>
  </mergeCells>
  <printOptions horizontalCentered="1"/>
  <pageMargins left="0.7" right="0.7" top="0.75" bottom="0.75" header="0.3" footer="0.3"/>
  <pageSetup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List!$A$14:$A$18</xm:f>
          </x14:formula1>
          <xm:sqref>A6:A60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E29"/>
  <sheetViews>
    <sheetView zoomScaleNormal="100" workbookViewId="0">
      <selection activeCell="C7" sqref="C7"/>
    </sheetView>
  </sheetViews>
  <sheetFormatPr defaultColWidth="0" defaultRowHeight="12.75" zeroHeight="1" x14ac:dyDescent="0.2"/>
  <cols>
    <col min="1" max="1" width="12.42578125" style="1" customWidth="1"/>
    <col min="2" max="2" width="36.7109375" style="1" customWidth="1"/>
    <col min="3" max="3" width="16.7109375" style="1" customWidth="1"/>
    <col min="4" max="4" width="16.7109375" style="1" bestFit="1" customWidth="1"/>
    <col min="5" max="5" width="16.7109375" style="50" customWidth="1"/>
    <col min="6" max="16384" width="9.140625" style="1" hidden="1"/>
  </cols>
  <sheetData>
    <row r="1" spans="1:5" x14ac:dyDescent="0.2">
      <c r="A1" s="96" t="s">
        <v>175</v>
      </c>
      <c r="B1" s="96"/>
      <c r="C1" s="96"/>
      <c r="D1" s="96"/>
      <c r="E1" s="96"/>
    </row>
    <row r="2" spans="1:5" x14ac:dyDescent="0.2">
      <c r="A2" s="22"/>
      <c r="B2" s="22"/>
      <c r="C2" s="22"/>
      <c r="D2" s="22"/>
      <c r="E2" s="68"/>
    </row>
    <row r="3" spans="1:5" ht="28.5" customHeight="1" x14ac:dyDescent="0.2">
      <c r="A3" s="19" t="s">
        <v>102</v>
      </c>
      <c r="B3" s="18"/>
      <c r="C3" s="34" t="s">
        <v>203</v>
      </c>
      <c r="D3" s="34" t="s">
        <v>103</v>
      </c>
      <c r="E3" s="34" t="s">
        <v>75</v>
      </c>
    </row>
    <row r="4" spans="1:5" x14ac:dyDescent="0.2">
      <c r="A4" s="20"/>
      <c r="B4" s="10"/>
      <c r="C4" s="23"/>
      <c r="D4" s="20"/>
      <c r="E4" s="24"/>
    </row>
    <row r="5" spans="1:5" x14ac:dyDescent="0.2">
      <c r="A5" s="16">
        <v>1</v>
      </c>
      <c r="B5" s="11" t="s">
        <v>76</v>
      </c>
      <c r="C5" s="25"/>
      <c r="D5" s="10"/>
      <c r="E5" s="24"/>
    </row>
    <row r="6" spans="1:5" x14ac:dyDescent="0.2">
      <c r="A6" s="9"/>
      <c r="B6" s="10"/>
      <c r="C6" s="25"/>
      <c r="D6" s="10"/>
      <c r="E6" s="24"/>
    </row>
    <row r="7" spans="1:5" x14ac:dyDescent="0.2">
      <c r="A7" s="12">
        <v>1.1000000000000001</v>
      </c>
      <c r="B7" s="10" t="s">
        <v>29</v>
      </c>
      <c r="C7" s="83"/>
      <c r="D7" s="83"/>
      <c r="E7" s="44">
        <f>SUM(C7:D7)</f>
        <v>0</v>
      </c>
    </row>
    <row r="8" spans="1:5" x14ac:dyDescent="0.2">
      <c r="A8" s="12"/>
      <c r="B8" s="10"/>
      <c r="C8" s="45"/>
      <c r="D8" s="46"/>
      <c r="E8" s="71"/>
    </row>
    <row r="9" spans="1:5" x14ac:dyDescent="0.2">
      <c r="A9" s="12">
        <v>1.2</v>
      </c>
      <c r="B9" s="10" t="s">
        <v>30</v>
      </c>
      <c r="C9" s="83"/>
      <c r="D9" s="83"/>
      <c r="E9" s="44">
        <f>SUM(C9:D9)</f>
        <v>0</v>
      </c>
    </row>
    <row r="10" spans="1:5" x14ac:dyDescent="0.2">
      <c r="A10" s="12"/>
      <c r="B10" s="10"/>
      <c r="C10" s="45"/>
      <c r="D10" s="46"/>
      <c r="E10" s="71"/>
    </row>
    <row r="11" spans="1:5" x14ac:dyDescent="0.2">
      <c r="A11" s="12">
        <v>1.3</v>
      </c>
      <c r="B11" s="10" t="s">
        <v>31</v>
      </c>
      <c r="C11" s="70">
        <f>C12+C13</f>
        <v>0</v>
      </c>
      <c r="D11" s="70">
        <f>D12+D13</f>
        <v>0</v>
      </c>
      <c r="E11" s="44">
        <f t="shared" ref="E11" si="0">E12+E13</f>
        <v>0</v>
      </c>
    </row>
    <row r="12" spans="1:5" x14ac:dyDescent="0.2">
      <c r="A12" s="12">
        <v>1.31</v>
      </c>
      <c r="B12" s="10" t="s">
        <v>77</v>
      </c>
      <c r="C12" s="83"/>
      <c r="D12" s="83"/>
      <c r="E12" s="44">
        <f t="shared" ref="E12:E13" si="1">SUM(C12:D12)</f>
        <v>0</v>
      </c>
    </row>
    <row r="13" spans="1:5" x14ac:dyDescent="0.2">
      <c r="A13" s="12">
        <v>1.32</v>
      </c>
      <c r="B13" s="10" t="s">
        <v>78</v>
      </c>
      <c r="C13" s="83"/>
      <c r="D13" s="83"/>
      <c r="E13" s="44">
        <f t="shared" si="1"/>
        <v>0</v>
      </c>
    </row>
    <row r="14" spans="1:5" x14ac:dyDescent="0.2">
      <c r="A14" s="12"/>
      <c r="B14" s="10"/>
      <c r="C14" s="45"/>
      <c r="D14" s="46"/>
      <c r="E14" s="71"/>
    </row>
    <row r="15" spans="1:5" x14ac:dyDescent="0.2">
      <c r="A15" s="12">
        <v>1.4</v>
      </c>
      <c r="B15" s="10" t="s">
        <v>146</v>
      </c>
      <c r="C15" s="83"/>
      <c r="D15" s="83"/>
      <c r="E15" s="44">
        <f>SUM(C15:D15)</f>
        <v>0</v>
      </c>
    </row>
    <row r="16" spans="1:5" x14ac:dyDescent="0.2">
      <c r="A16" s="12"/>
      <c r="B16" s="10"/>
      <c r="C16" s="45"/>
      <c r="D16" s="46"/>
      <c r="E16" s="71"/>
    </row>
    <row r="17" spans="1:5" x14ac:dyDescent="0.2">
      <c r="A17" s="12">
        <v>1.5</v>
      </c>
      <c r="B17" s="10" t="s">
        <v>79</v>
      </c>
      <c r="C17" s="83"/>
      <c r="D17" s="83"/>
      <c r="E17" s="44">
        <f>SUM(C17:D17)</f>
        <v>0</v>
      </c>
    </row>
    <row r="18" spans="1:5" x14ac:dyDescent="0.2">
      <c r="A18" s="12"/>
      <c r="B18" s="10"/>
      <c r="C18" s="45"/>
      <c r="D18" s="46"/>
      <c r="E18" s="71"/>
    </row>
    <row r="19" spans="1:5" x14ac:dyDescent="0.2">
      <c r="A19" s="12">
        <v>1.6</v>
      </c>
      <c r="B19" s="10" t="s">
        <v>80</v>
      </c>
      <c r="C19" s="83"/>
      <c r="D19" s="83"/>
      <c r="E19" s="44">
        <f>SUM(C19:D19)</f>
        <v>0</v>
      </c>
    </row>
    <row r="20" spans="1:5" x14ac:dyDescent="0.2">
      <c r="A20" s="12"/>
      <c r="B20" s="10"/>
      <c r="C20" s="45"/>
      <c r="D20" s="46"/>
      <c r="E20" s="71"/>
    </row>
    <row r="21" spans="1:5" x14ac:dyDescent="0.2">
      <c r="A21" s="12">
        <v>1.7</v>
      </c>
      <c r="B21" s="10" t="s">
        <v>81</v>
      </c>
      <c r="C21" s="70">
        <f>C22+C23</f>
        <v>0</v>
      </c>
      <c r="D21" s="70">
        <f t="shared" ref="D21" si="2">D22+D23</f>
        <v>0</v>
      </c>
      <c r="E21" s="44">
        <f t="shared" ref="E21" si="3">E22+E23</f>
        <v>0</v>
      </c>
    </row>
    <row r="22" spans="1:5" x14ac:dyDescent="0.2">
      <c r="A22" s="12">
        <v>1.71</v>
      </c>
      <c r="B22" s="10" t="s">
        <v>82</v>
      </c>
      <c r="C22" s="83"/>
      <c r="D22" s="83"/>
      <c r="E22" s="44">
        <f>SUM(C22:D22)</f>
        <v>0</v>
      </c>
    </row>
    <row r="23" spans="1:5" x14ac:dyDescent="0.2">
      <c r="A23" s="12">
        <v>1.72</v>
      </c>
      <c r="B23" s="10" t="s">
        <v>83</v>
      </c>
      <c r="C23" s="83"/>
      <c r="D23" s="83"/>
      <c r="E23" s="44">
        <f>SUM(C23:D23)</f>
        <v>0</v>
      </c>
    </row>
    <row r="24" spans="1:5" x14ac:dyDescent="0.2">
      <c r="A24" s="12"/>
      <c r="B24" s="10"/>
      <c r="C24" s="45"/>
      <c r="D24" s="46"/>
      <c r="E24" s="71"/>
    </row>
    <row r="25" spans="1:5" x14ac:dyDescent="0.2">
      <c r="A25" s="12">
        <v>1.8</v>
      </c>
      <c r="B25" s="10" t="s">
        <v>122</v>
      </c>
      <c r="C25" s="83"/>
      <c r="D25" s="83"/>
      <c r="E25" s="44">
        <f>SUM(C25:D25)</f>
        <v>0</v>
      </c>
    </row>
    <row r="26" spans="1:5" x14ac:dyDescent="0.2">
      <c r="A26" s="9"/>
      <c r="B26" s="11"/>
      <c r="C26" s="45"/>
      <c r="D26" s="46"/>
      <c r="E26" s="71"/>
    </row>
    <row r="27" spans="1:5" s="50" customFormat="1" x14ac:dyDescent="0.2">
      <c r="A27" s="20"/>
      <c r="B27" s="11" t="s">
        <v>84</v>
      </c>
      <c r="C27" s="44">
        <f>C7+C9+C12+C13+C15+C17+C19+C22+C23+C25</f>
        <v>0</v>
      </c>
      <c r="D27" s="44">
        <f t="shared" ref="D27:E27" si="4">D7+D9+D12+D13+D15+D17+D19+D22+D23+D25</f>
        <v>0</v>
      </c>
      <c r="E27" s="44">
        <f t="shared" si="4"/>
        <v>0</v>
      </c>
    </row>
    <row r="29" spans="1:5" hidden="1" x14ac:dyDescent="0.2">
      <c r="A29" s="37"/>
      <c r="B29" s="37"/>
      <c r="C29" s="37"/>
      <c r="D29" s="37"/>
      <c r="E29" s="37"/>
    </row>
  </sheetData>
  <sheetProtection algorithmName="SHA-512" hashValue="OjfgDkAlTVf5gcOqsZdQiJV4b4inAjvADNRv3yRn2OkemwTut4wevbj4oZ/a/wgksgCwPxO6mLOk9mMzHuqSBw==" saltValue="Vym3VwIDnVmnXZhSvSREfg==" spinCount="100000" sheet="1" objects="1" scenarios="1"/>
  <mergeCells count="1">
    <mergeCell ref="A1:E1"/>
  </mergeCells>
  <printOptions horizontalCentered="1"/>
  <pageMargins left="0.7" right="0.7" top="0.75" bottom="0.75" header="0.3" footer="0.3"/>
  <pageSetup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AME Standard Document" ma:contentTypeID="0x010100A09CFFC786F9644AAFC83F620EC5A42300E98528C77E50204E8A55AE5FC2295C1C" ma:contentTypeVersion="2" ma:contentTypeDescription="" ma:contentTypeScope="" ma:versionID="b544285dbc01c9f81fe0fa23a59fe539">
  <xsd:schema xmlns:xsd="http://www.w3.org/2001/XMLSchema" xmlns:xs="http://www.w3.org/2001/XMLSchema" xmlns:p="http://schemas.microsoft.com/office/2006/metadata/properties" xmlns:ns2="47dfa4c5-8fab-4a5d-ac99-1abe7f95f7cf" targetNamespace="http://schemas.microsoft.com/office/2006/metadata/properties" ma:root="true" ma:fieldsID="ce78b292d4aea65a1402f79f791f9f53" ns2:_="">
    <xsd:import namespace="47dfa4c5-8fab-4a5d-ac99-1abe7f95f7c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fa4c5-8fab-4a5d-ac99-1abe7f95f7c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D11785-F0DF-4A4D-B032-55C2A8FF39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fa4c5-8fab-4a5d-ac99-1abe7f95f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150015-1499-4AEC-B1E0-6C8DF917F1F1}">
  <ds:schemaRefs>
    <ds:schemaRef ds:uri="http://schemas.microsoft.com/sharepoint/v3/contenttype/forms"/>
  </ds:schemaRefs>
</ds:datastoreItem>
</file>

<file path=customXml/itemProps3.xml><?xml version="1.0" encoding="utf-8"?>
<ds:datastoreItem xmlns:ds="http://schemas.openxmlformats.org/officeDocument/2006/customXml" ds:itemID="{12DF337B-0B7D-400D-8B10-56B9C2689612}">
  <ds:schemaRefs>
    <ds:schemaRef ds:uri="http://purl.org/dc/terms/"/>
    <ds:schemaRef ds:uri="http://schemas.openxmlformats.org/package/2006/metadata/core-properties"/>
    <ds:schemaRef ds:uri="http://schemas.microsoft.com/office/infopath/2007/PartnerControls"/>
    <ds:schemaRef ds:uri="http://www.w3.org/XML/1998/namespace"/>
    <ds:schemaRef ds:uri="47dfa4c5-8fab-4a5d-ac99-1abe7f95f7cf"/>
    <ds:schemaRef ds:uri="http://schemas.microsoft.com/office/2006/documentManagement/types"/>
    <ds:schemaRef ds:uri="http://purl.org/dc/elements/1.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27</vt:i4>
      </vt:variant>
    </vt:vector>
  </HeadingPairs>
  <TitlesOfParts>
    <vt:vector size="37" baseType="lpstr">
      <vt:lpstr>A. BALANCE SHEET</vt:lpstr>
      <vt:lpstr>B. INCOME STATEMENT</vt:lpstr>
      <vt:lpstr>D. NOTES TO THE BALANCE SHEET</vt:lpstr>
      <vt:lpstr>E. NOTES TO THE INCOME STAT</vt:lpstr>
      <vt:lpstr>F. OTHER ITEMS BALANCE SHEET</vt:lpstr>
      <vt:lpstr>G. OTHER ITEMS INCOME STAT</vt:lpstr>
      <vt:lpstr>H.BREAK-DOWN OF THE INVESTMENTS</vt:lpstr>
      <vt:lpstr>I. COVERAGE TEST </vt:lpstr>
      <vt:lpstr>J. SOLVENCY MARGIN REQUIREMENT</vt:lpstr>
      <vt:lpstr>K. ADMISSABLE ASSETS</vt:lpstr>
      <vt:lpstr>'A. BALANCE SHEET'!_Toc43882872</vt:lpstr>
      <vt:lpstr>'A. BALANCE SHEET'!_Toc43882873</vt:lpstr>
      <vt:lpstr>'A. BALANCE SHEET'!_Toc43882874</vt:lpstr>
      <vt:lpstr>'A. BALANCE SHEET'!_Toc43882875</vt:lpstr>
      <vt:lpstr>'A. BALANCE SHEET'!_Toc43882876</vt:lpstr>
      <vt:lpstr>'B. INCOME STATEMENT'!_Toc43882877</vt:lpstr>
      <vt:lpstr>'B. INCOME STATEMENT'!_Toc43882878</vt:lpstr>
      <vt:lpstr>'B. INCOME STATEMENT'!_Toc43882879</vt:lpstr>
      <vt:lpstr>'B. INCOME STATEMENT'!_Toc43882880</vt:lpstr>
      <vt:lpstr>'D. NOTES TO THE BALANCE SHEET'!_Toc43882883</vt:lpstr>
      <vt:lpstr>'E. NOTES TO THE INCOME STAT'!_Toc43882886</vt:lpstr>
      <vt:lpstr>'E. NOTES TO THE INCOME STAT'!_Toc43882887</vt:lpstr>
      <vt:lpstr>'H.BREAK-DOWN OF THE INVESTMENTS'!_Toc43882888</vt:lpstr>
      <vt:lpstr>'H.BREAK-DOWN OF THE INVESTMENTS'!_Toc43882891</vt:lpstr>
      <vt:lpstr>'K. ADMISSABLE ASSETS'!_Toc43882897</vt:lpstr>
      <vt:lpstr>'K. ADMISSABLE ASSETS'!_Toc43882899</vt:lpstr>
      <vt:lpstr>'A. BALANCE SHEET'!Print_Area</vt:lpstr>
      <vt:lpstr>'B. INCOME STATEMENT'!Print_Area</vt:lpstr>
      <vt:lpstr>'D. NOTES TO THE BALANCE SHEET'!Print_Area</vt:lpstr>
      <vt:lpstr>'E. NOTES TO THE INCOME STAT'!Print_Area</vt:lpstr>
      <vt:lpstr>'F. OTHER ITEMS BALANCE SHEET'!Print_Area</vt:lpstr>
      <vt:lpstr>'G. OTHER ITEMS INCOME STAT'!Print_Area</vt:lpstr>
      <vt:lpstr>'H.BREAK-DOWN OF THE INVESTMENTS'!Print_Area</vt:lpstr>
      <vt:lpstr>'I. COVERAGE TEST '!Print_Area</vt:lpstr>
      <vt:lpstr>'J. SOLVENCY MARGIN REQUIREMENT'!Print_Area</vt:lpstr>
      <vt:lpstr>'K. ADMISSABLE ASSETS'!Print_Area</vt:lpstr>
      <vt:lpstr>'D. NOTES TO THE BALANCE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Désirée M.M. Scharbaay</dc:creator>
  <cp:lastModifiedBy>Rik van der Ham</cp:lastModifiedBy>
  <cp:lastPrinted>2025-04-09T13:59:04Z</cp:lastPrinted>
  <dcterms:created xsi:type="dcterms:W3CDTF">2017-03-28T12:15:34Z</dcterms:created>
  <dcterms:modified xsi:type="dcterms:W3CDTF">2025-05-02T14:53:17Z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0x010100A09CFFC786F9644AAFC83F620EC5A42300E98528C77E50204E8A55AE5FC2295C1C</vt:lpwstr>
  </property>
  <property fmtid="{D5CDD505-2E9C-101B-9397-08002B2CF9AE}" pid="3" name="MSIP_Label_916c6874-6a52-4c55-bb33-98e97dca7efe_Enabled">
    <vt:lpwstr>true</vt:lpwstr>
  </property>
  <property fmtid="{D5CDD505-2E9C-101B-9397-08002B2CF9AE}" pid="4" name="MSIP_Label_916c6874-6a52-4c55-bb33-98e97dca7efe_SetDate">
    <vt:lpwstr>2024-06-05T21:32:18Z</vt:lpwstr>
  </property>
  <property fmtid="{D5CDD505-2E9C-101B-9397-08002B2CF9AE}" pid="5" name="MSIP_Label_916c6874-6a52-4c55-bb33-98e97dca7efe_Method">
    <vt:lpwstr>Standard</vt:lpwstr>
  </property>
  <property fmtid="{D5CDD505-2E9C-101B-9397-08002B2CF9AE}" pid="6" name="MSIP_Label_916c6874-6a52-4c55-bb33-98e97dca7efe_Name">
    <vt:lpwstr>RESTRICTED</vt:lpwstr>
  </property>
  <property fmtid="{D5CDD505-2E9C-101B-9397-08002B2CF9AE}" pid="7" name="MSIP_Label_916c6874-6a52-4c55-bb33-98e97dca7efe_SiteId">
    <vt:lpwstr>b59c0e2d-9357-4098-af50-3b7f4d163bce</vt:lpwstr>
  </property>
  <property fmtid="{D5CDD505-2E9C-101B-9397-08002B2CF9AE}" pid="8" name="MSIP_Label_916c6874-6a52-4c55-bb33-98e97dca7efe_ActionId">
    <vt:lpwstr>03ae8b04-9e0b-4d9f-9dc6-c20b670c03fe</vt:lpwstr>
  </property>
  <property fmtid="{D5CDD505-2E9C-101B-9397-08002B2CF9AE}" pid="9" name="MSIP_Label_916c6874-6a52-4c55-bb33-98e97dca7efe_ContentBits">
    <vt:lpwstr>0</vt:lpwstr>
  </property>
</Properties>
</file>