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vanderham\Downloads\"/>
    </mc:Choice>
  </mc:AlternateContent>
  <xr:revisionPtr revIDLastSave="0" documentId="13_ncr:1_{B6E4A889-FE68-4A97-A33A-504DE60A486A}" xr6:coauthVersionLast="47" xr6:coauthVersionMax="47" xr10:uidLastSave="{00000000-0000-0000-0000-000000000000}"/>
  <workbookProtection workbookAlgorithmName="SHA-512" workbookHashValue="bCLZoJg2jF3/Q/wWINMVI66iUwc+kj+h2KEqtxp4DA0rgmtanw0/DTl4EIbXIf2aw7ZDp/4w/QPRJTLE3B0Rxw==" workbookSaltValue="znpxbtk13HJRTs6MCl3Qug==" workbookSpinCount="100000" lockStructure="1"/>
  <bookViews>
    <workbookView xWindow="-120" yWindow="-120" windowWidth="28920" windowHeight="13320" tabRatio="886" firstSheet="1" activeTab="1" xr2:uid="{00000000-000D-0000-FFFF-FFFF00000000}"/>
  </bookViews>
  <sheets>
    <sheet name="config" sheetId="18" state="veryHidden" r:id="rId1"/>
    <sheet name="A. BALANCE SHEET" sheetId="1" r:id="rId2"/>
    <sheet name="B. INCOME STATEMENT" sheetId="2" r:id="rId3"/>
    <sheet name="C. INCOME STAT INDEMNITY GROUP" sheetId="3" r:id="rId4"/>
    <sheet name="E. NOTES TO THE BALANCE SHEET" sheetId="4" r:id="rId5"/>
    <sheet name="E. NOTES TO THE BALANCE SHEET 2" sheetId="5" r:id="rId6"/>
    <sheet name="E. NOTES TO THE BALANCE SHEET 3" sheetId="6" r:id="rId7"/>
    <sheet name="List" sheetId="19" state="veryHidden" r:id="rId8"/>
    <sheet name="F. OTHER ITEMS BALANCE SHEET" sheetId="16" r:id="rId9"/>
    <sheet name="G.OTHER ITEMS-NOTES INCOME STAT" sheetId="17" r:id="rId10"/>
    <sheet name="H. NOTES TO THE INCOME STAT." sheetId="7" r:id="rId11"/>
    <sheet name="H. NOTES TO THE INCOME STAT. 2" sheetId="8" r:id="rId12"/>
    <sheet name="I. NOTES INC.STAT BY INDEMNITY " sheetId="9" r:id="rId13"/>
    <sheet name="J. BREAK-DOWN INVESTMENTS" sheetId="10" r:id="rId14"/>
    <sheet name="K.  COVERAGE TEST" sheetId="12" r:id="rId15"/>
    <sheet name="L. SOLVENCY MARGIN REQUIREMENT" sheetId="13" r:id="rId16"/>
    <sheet name="M. ADM. ASS. TO COVER MIN. SOLV" sheetId="14" r:id="rId17"/>
  </sheets>
  <definedNames>
    <definedName name="_ftn1" localSheetId="15">'L. SOLVENCY MARGIN REQUIREMENT'!#REF!</definedName>
    <definedName name="_ftnref1" localSheetId="15">'L. SOLVENCY MARGIN REQUIREMENT'!#REF!</definedName>
    <definedName name="_Toc43882903" localSheetId="1">'A. BALANCE SHEET'!$B$5</definedName>
    <definedName name="_Toc43882904" localSheetId="1">'A. BALANCE SHEET'!$B$13</definedName>
    <definedName name="_Toc43882905" localSheetId="1">'A. BALANCE SHEET'!$B$15</definedName>
    <definedName name="_Toc43882906" localSheetId="1">'A. BALANCE SHEET'!$B$21</definedName>
    <definedName name="_Toc43882907" localSheetId="1">'A. BALANCE SHEET'!$B$25</definedName>
    <definedName name="_Toc43882909" localSheetId="2">'B. INCOME STATEMENT'!$B$10</definedName>
    <definedName name="_Toc43882910" localSheetId="2">'B. INCOME STATEMENT'!$B$12</definedName>
    <definedName name="_Toc43882911" localSheetId="2">'B. INCOME STATEMENT'!$B$20</definedName>
    <definedName name="_Toc43882912" localSheetId="4">'E. NOTES TO THE BALANCE SHEET'!$B$13</definedName>
    <definedName name="_Toc43882913" localSheetId="4">'E. NOTES TO THE BALANCE SHEET'!$B$20</definedName>
    <definedName name="_Toc43882914" localSheetId="4">'E. NOTES TO THE BALANCE SHEET'!$B$27</definedName>
    <definedName name="_Toc43882916" localSheetId="5">'E. NOTES TO THE BALANCE SHEET 2'!$B$41</definedName>
    <definedName name="_Toc43882917" localSheetId="6">'E. NOTES TO THE BALANCE SHEET 3'!$B$25</definedName>
    <definedName name="_Toc43882918" localSheetId="10">'H. NOTES TO THE INCOME STAT.'!$B$12</definedName>
    <definedName name="_Toc43882919" localSheetId="10">'H. NOTES TO THE INCOME STAT.'!$B$29</definedName>
    <definedName name="_Toc43882920" localSheetId="10">'H. NOTES TO THE INCOME STAT.'!$B$41</definedName>
    <definedName name="_Toc43882921" localSheetId="11">'H. NOTES TO THE INCOME STAT. 2'!$B$14</definedName>
    <definedName name="_Toc43882924" localSheetId="13">'J. BREAK-DOWN INVESTMENTS'!$A$1</definedName>
    <definedName name="_Toc43882925" localSheetId="13">'J. BREAK-DOWN INVESTMENTS'!$B$7</definedName>
    <definedName name="_Toc43882926" localSheetId="13">'J. BREAK-DOWN INVESTMENTS'!$B$22</definedName>
    <definedName name="_Toc43882928" localSheetId="14">'K.  COVERAGE TEST'!$A$1</definedName>
    <definedName name="_Toc43882929" localSheetId="14">'K.  COVERAGE TEST'!$B$33</definedName>
    <definedName name="_Toc43882931" localSheetId="16">'M. ADM. ASS. TO COVER MIN. SOLV'!$B$12</definedName>
    <definedName name="bal">#REF!</definedName>
    <definedName name="_xlnm.Print_Area" localSheetId="1">'A. BALANCE SHEET'!$A$1:$D$27</definedName>
    <definedName name="_xlnm.Print_Area" localSheetId="2">'B. INCOME STATEMENT'!$A$1:$D$26</definedName>
    <definedName name="_xlnm.Print_Area" localSheetId="3">'C. INCOME STAT INDEMNITY GROUP'!$A$1:$H$23</definedName>
    <definedName name="_xlnm.Print_Area" localSheetId="4">'E. NOTES TO THE BALANCE SHEET'!$A$1:$D$41</definedName>
    <definedName name="_xlnm.Print_Area" localSheetId="5">'E. NOTES TO THE BALANCE SHEET 2'!$A$1:$D$41</definedName>
    <definedName name="_xlnm.Print_Area" localSheetId="6">'E. NOTES TO THE BALANCE SHEET 3'!$A$1:$D$30</definedName>
    <definedName name="_xlnm.Print_Area" localSheetId="8">'F. OTHER ITEMS BALANCE SHEET'!$A$1:$C$62</definedName>
    <definedName name="_xlnm.Print_Area" localSheetId="9">'G.OTHER ITEMS-NOTES INCOME STAT'!$A$1:$C$62</definedName>
    <definedName name="_xlnm.Print_Area" localSheetId="10">'H. NOTES TO THE INCOME STAT.'!$A$1:$D$42</definedName>
    <definedName name="_xlnm.Print_Area" localSheetId="11">'H. NOTES TO THE INCOME STAT. 2'!$A$1:$D$14</definedName>
    <definedName name="_xlnm.Print_Area" localSheetId="12">'I. NOTES INC.STAT BY INDEMNITY '!$A$1:$I$38</definedName>
    <definedName name="_xlnm.Print_Area" localSheetId="13">'J. BREAK-DOWN INVESTMENTS'!$A$1:$E$23</definedName>
    <definedName name="_xlnm.Print_Area" localSheetId="14">'K.  COVERAGE TEST'!$A$1:$E$46</definedName>
    <definedName name="_xlnm.Print_Area" localSheetId="15">'L. SOLVENCY MARGIN REQUIREMENT'!$A$1:$D$13</definedName>
    <definedName name="_xlnm.Print_Area" localSheetId="16">'M. ADM. ASS. TO COVER MIN. SOLV'!$A$1:$C$14</definedName>
    <definedName name="rec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7" l="1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6" i="17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6" i="16"/>
  <c r="D14" i="4" l="1"/>
  <c r="D10" i="4"/>
  <c r="D17" i="10" l="1"/>
  <c r="C17" i="10"/>
  <c r="D11" i="10"/>
  <c r="C11" i="10"/>
  <c r="D14" i="8"/>
  <c r="D17" i="2" s="1"/>
  <c r="C14" i="8"/>
  <c r="D38" i="4"/>
  <c r="D10" i="1" s="1"/>
  <c r="D28" i="4"/>
  <c r="D9" i="1" s="1"/>
  <c r="D21" i="4"/>
  <c r="D8" i="1" s="1"/>
  <c r="C38" i="4"/>
  <c r="C10" i="1" s="1"/>
  <c r="C28" i="4"/>
  <c r="C9" i="1" s="1"/>
  <c r="C21" i="4"/>
  <c r="E15" i="10"/>
  <c r="C9" i="4" s="1"/>
  <c r="C12" i="12" s="1"/>
  <c r="E12" i="12" s="1"/>
  <c r="E7" i="10"/>
  <c r="C6" i="4" s="1"/>
  <c r="E9" i="10"/>
  <c r="C7" i="4" s="1"/>
  <c r="E12" i="10"/>
  <c r="E13" i="10"/>
  <c r="E18" i="10"/>
  <c r="E19" i="10"/>
  <c r="C12" i="4" s="1"/>
  <c r="C14" i="12" s="1"/>
  <c r="E14" i="12" s="1"/>
  <c r="E21" i="10"/>
  <c r="C13" i="4" s="1"/>
  <c r="C15" i="12" s="1"/>
  <c r="E15" i="12" s="1"/>
  <c r="H20" i="3"/>
  <c r="C19" i="2" s="1"/>
  <c r="H19" i="3"/>
  <c r="C18" i="2" s="1"/>
  <c r="H16" i="3"/>
  <c r="C15" i="2" s="1"/>
  <c r="E13" i="9"/>
  <c r="G13" i="9" s="1"/>
  <c r="I13" i="9" s="1"/>
  <c r="E14" i="9"/>
  <c r="G14" i="9" s="1"/>
  <c r="I14" i="9" s="1"/>
  <c r="E15" i="9"/>
  <c r="G15" i="9" s="1"/>
  <c r="I15" i="9" s="1"/>
  <c r="E16" i="9"/>
  <c r="G16" i="9" s="1"/>
  <c r="I16" i="9" s="1"/>
  <c r="D21" i="3"/>
  <c r="E20" i="9"/>
  <c r="E21" i="9"/>
  <c r="G21" i="9" s="1"/>
  <c r="I21" i="9" s="1"/>
  <c r="E22" i="9"/>
  <c r="G22" i="9" s="1"/>
  <c r="I22" i="9" s="1"/>
  <c r="E23" i="9"/>
  <c r="G23" i="9" s="1"/>
  <c r="I23" i="9" s="1"/>
  <c r="E21" i="3"/>
  <c r="E29" i="9"/>
  <c r="G29" i="9"/>
  <c r="I29" i="9" s="1"/>
  <c r="E27" i="9"/>
  <c r="G27" i="9" s="1"/>
  <c r="I27" i="9" s="1"/>
  <c r="E28" i="9"/>
  <c r="G28" i="9" s="1"/>
  <c r="I28" i="9" s="1"/>
  <c r="E30" i="9"/>
  <c r="G30" i="9" s="1"/>
  <c r="I30" i="9" s="1"/>
  <c r="E31" i="9"/>
  <c r="G31" i="9" s="1"/>
  <c r="I31" i="9" s="1"/>
  <c r="E32" i="9"/>
  <c r="G32" i="9" s="1"/>
  <c r="I32" i="9" s="1"/>
  <c r="F21" i="3"/>
  <c r="E36" i="9"/>
  <c r="G36" i="9" s="1"/>
  <c r="G21" i="3"/>
  <c r="E6" i="9"/>
  <c r="G6" i="9" s="1"/>
  <c r="E7" i="9"/>
  <c r="G7" i="9" s="1"/>
  <c r="I7" i="9" s="1"/>
  <c r="E8" i="9"/>
  <c r="G8" i="9" s="1"/>
  <c r="I8" i="9" s="1"/>
  <c r="E9" i="9"/>
  <c r="G9" i="9" s="1"/>
  <c r="I9" i="9" s="1"/>
  <c r="H15" i="3"/>
  <c r="H17" i="3"/>
  <c r="H18" i="3"/>
  <c r="C21" i="3"/>
  <c r="H9" i="3"/>
  <c r="H10" i="3"/>
  <c r="C32" i="7" s="1"/>
  <c r="C9" i="2" s="1"/>
  <c r="H33" i="9"/>
  <c r="H37" i="9"/>
  <c r="H24" i="9"/>
  <c r="H17" i="9"/>
  <c r="H10" i="9"/>
  <c r="F33" i="9"/>
  <c r="F10" i="9"/>
  <c r="F37" i="9"/>
  <c r="F24" i="9"/>
  <c r="F17" i="9"/>
  <c r="D33" i="9"/>
  <c r="D10" i="9"/>
  <c r="D37" i="9"/>
  <c r="D24" i="9"/>
  <c r="D17" i="9"/>
  <c r="C10" i="9"/>
  <c r="C37" i="9"/>
  <c r="C33" i="9"/>
  <c r="C24" i="9"/>
  <c r="C17" i="9"/>
  <c r="E37" i="9"/>
  <c r="C12" i="14"/>
  <c r="C25" i="6"/>
  <c r="C23" i="1" s="1"/>
  <c r="D11" i="13" s="1"/>
  <c r="D13" i="13" s="1"/>
  <c r="C13" i="5"/>
  <c r="C20" i="5"/>
  <c r="C34" i="5"/>
  <c r="C27" i="5"/>
  <c r="C19" i="6"/>
  <c r="E21" i="12"/>
  <c r="E25" i="12"/>
  <c r="E26" i="12"/>
  <c r="E27" i="12"/>
  <c r="E8" i="12"/>
  <c r="E9" i="12"/>
  <c r="E10" i="12"/>
  <c r="C18" i="12"/>
  <c r="E18" i="12" s="1"/>
  <c r="C19" i="12"/>
  <c r="E19" i="12"/>
  <c r="C24" i="12"/>
  <c r="E24" i="12" s="1"/>
  <c r="C28" i="12"/>
  <c r="E28" i="12" s="1"/>
  <c r="C29" i="12"/>
  <c r="E29" i="12" s="1"/>
  <c r="C30" i="12"/>
  <c r="E30" i="12" s="1"/>
  <c r="D23" i="10"/>
  <c r="C23" i="10"/>
  <c r="D9" i="8"/>
  <c r="D16" i="2" s="1"/>
  <c r="C9" i="8"/>
  <c r="C16" i="2" s="1"/>
  <c r="D22" i="7"/>
  <c r="D29" i="7"/>
  <c r="D38" i="7"/>
  <c r="D40" i="7" s="1"/>
  <c r="D42" i="7" s="1"/>
  <c r="D14" i="2" s="1"/>
  <c r="C38" i="7"/>
  <c r="C40" i="7" s="1"/>
  <c r="C42" i="7" s="1"/>
  <c r="C14" i="2" s="1"/>
  <c r="C22" i="7"/>
  <c r="C29" i="7"/>
  <c r="D8" i="7"/>
  <c r="D10" i="7" s="1"/>
  <c r="D12" i="7" s="1"/>
  <c r="D7" i="2" s="1"/>
  <c r="D25" i="6"/>
  <c r="D23" i="1" s="1"/>
  <c r="D19" i="6"/>
  <c r="D41" i="5"/>
  <c r="D18" i="1" s="1"/>
  <c r="C41" i="5"/>
  <c r="D13" i="5"/>
  <c r="D20" i="5"/>
  <c r="D34" i="5"/>
  <c r="D27" i="5"/>
  <c r="D9" i="2"/>
  <c r="C17" i="2"/>
  <c r="D19" i="1"/>
  <c r="C18" i="1"/>
  <c r="D7" i="1"/>
  <c r="D11" i="1"/>
  <c r="C8" i="1"/>
  <c r="C11" i="1"/>
  <c r="C19" i="1" l="1"/>
  <c r="E34" i="12"/>
  <c r="D35" i="5"/>
  <c r="D17" i="1" s="1"/>
  <c r="C38" i="9"/>
  <c r="C6" i="7" s="1"/>
  <c r="D30" i="7"/>
  <c r="D8" i="2" s="1"/>
  <c r="D10" i="2" s="1"/>
  <c r="F38" i="9"/>
  <c r="C9" i="7" s="1"/>
  <c r="E24" i="9"/>
  <c r="E17" i="10"/>
  <c r="C8" i="4"/>
  <c r="C11" i="12" s="1"/>
  <c r="E11" i="12" s="1"/>
  <c r="E17" i="9"/>
  <c r="E11" i="10"/>
  <c r="C30" i="7"/>
  <c r="C8" i="2" s="1"/>
  <c r="E10" i="9"/>
  <c r="D38" i="9"/>
  <c r="C7" i="7" s="1"/>
  <c r="H21" i="3"/>
  <c r="C35" i="5"/>
  <c r="C17" i="1" s="1"/>
  <c r="E38" i="12" s="1"/>
  <c r="E33" i="9"/>
  <c r="G20" i="9"/>
  <c r="I20" i="9" s="1"/>
  <c r="I24" i="9" s="1"/>
  <c r="E8" i="3" s="1"/>
  <c r="E11" i="3" s="1"/>
  <c r="E23" i="3" s="1"/>
  <c r="D13" i="1"/>
  <c r="D21" i="1"/>
  <c r="D25" i="1" s="1"/>
  <c r="D20" i="2"/>
  <c r="C20" i="2"/>
  <c r="G17" i="9"/>
  <c r="I6" i="9"/>
  <c r="I10" i="9" s="1"/>
  <c r="C8" i="3" s="1"/>
  <c r="C11" i="3" s="1"/>
  <c r="C23" i="3" s="1"/>
  <c r="G10" i="9"/>
  <c r="I17" i="9"/>
  <c r="D8" i="3" s="1"/>
  <c r="D11" i="3" s="1"/>
  <c r="D23" i="3" s="1"/>
  <c r="H38" i="9"/>
  <c r="C11" i="7" s="1"/>
  <c r="C8" i="7"/>
  <c r="C10" i="7" s="1"/>
  <c r="C12" i="7" s="1"/>
  <c r="C7" i="2" s="1"/>
  <c r="C10" i="2" s="1"/>
  <c r="G33" i="9"/>
  <c r="I33" i="9"/>
  <c r="F8" i="3" s="1"/>
  <c r="F11" i="3" s="1"/>
  <c r="F23" i="3" s="1"/>
  <c r="I36" i="9"/>
  <c r="I37" i="9" s="1"/>
  <c r="G37" i="9"/>
  <c r="C11" i="4"/>
  <c r="C6" i="12"/>
  <c r="E23" i="10"/>
  <c r="G24" i="9" l="1"/>
  <c r="E38" i="9"/>
  <c r="D22" i="2"/>
  <c r="D26" i="2" s="1"/>
  <c r="E6" i="12"/>
  <c r="C21" i="1"/>
  <c r="C25" i="1" s="1"/>
  <c r="C22" i="2"/>
  <c r="C26" i="2" s="1"/>
  <c r="G38" i="9"/>
  <c r="I38" i="9"/>
  <c r="G8" i="3"/>
  <c r="C13" i="12"/>
  <c r="E13" i="12" s="1"/>
  <c r="C10" i="4"/>
  <c r="E32" i="12" l="1"/>
  <c r="E36" i="12" s="1"/>
  <c r="E40" i="12" s="1"/>
  <c r="C14" i="4"/>
  <c r="C7" i="1" s="1"/>
  <c r="C13" i="1" s="1"/>
  <c r="C32" i="12"/>
  <c r="G11" i="3"/>
  <c r="H8" i="3"/>
  <c r="E41" i="12"/>
  <c r="G23" i="3" l="1"/>
  <c r="H11" i="3"/>
  <c r="H23" i="3" s="1"/>
</calcChain>
</file>

<file path=xl/sharedStrings.xml><?xml version="1.0" encoding="utf-8"?>
<sst xmlns="http://schemas.openxmlformats.org/spreadsheetml/2006/main" count="375" uniqueCount="268">
  <si>
    <t>ASSETS</t>
  </si>
  <si>
    <t>Investments</t>
  </si>
  <si>
    <t>Fixed Assets</t>
  </si>
  <si>
    <t>Affiliated Companies</t>
  </si>
  <si>
    <t>Current Assets</t>
  </si>
  <si>
    <t xml:space="preserve">Intangibles         </t>
  </si>
  <si>
    <t>TOTAL ASSETS</t>
  </si>
  <si>
    <t>LIABILITIES AND SHAREHOLDERS’ EQUITY</t>
  </si>
  <si>
    <t xml:space="preserve">Technical Provisions </t>
  </si>
  <si>
    <t>Long Term Liabilities</t>
  </si>
  <si>
    <t>Current Liabilities</t>
  </si>
  <si>
    <t xml:space="preserve">      </t>
  </si>
  <si>
    <t>TOTAL LIABILITIES</t>
  </si>
  <si>
    <t>TOTAL LIABILITIES AND SHAREHOLDERS' EQUITY</t>
  </si>
  <si>
    <t>A. BALANCE SHEET</t>
  </si>
  <si>
    <t>AFL</t>
  </si>
  <si>
    <t xml:space="preserve">  </t>
  </si>
  <si>
    <t xml:space="preserve"> </t>
  </si>
  <si>
    <t>Net earned premiums</t>
  </si>
  <si>
    <t>Investment income</t>
  </si>
  <si>
    <t xml:space="preserve">Other income </t>
  </si>
  <si>
    <t>TOTAL INCOME</t>
  </si>
  <si>
    <t>Net claims incurred</t>
  </si>
  <si>
    <t>Commissions and other acquisition costs</t>
  </si>
  <si>
    <t>General and administrative expenses</t>
  </si>
  <si>
    <t>Change in technical provisions</t>
  </si>
  <si>
    <t>Policyholders’ dividends</t>
  </si>
  <si>
    <t xml:space="preserve">Other expenditures </t>
  </si>
  <si>
    <t>TOTAL EXPENDITURES</t>
  </si>
  <si>
    <t>Less: Corporate taxes</t>
  </si>
  <si>
    <t>NET INCOME (LOSS) AFTER TAXES</t>
  </si>
  <si>
    <t>B. INCOME STATEMENT</t>
  </si>
  <si>
    <t>Property</t>
  </si>
  <si>
    <t>Other</t>
  </si>
  <si>
    <t>Total</t>
  </si>
  <si>
    <t>Net Earned Premiums</t>
  </si>
  <si>
    <t>Investment Income</t>
  </si>
  <si>
    <t xml:space="preserve">Other Income </t>
  </si>
  <si>
    <t>Net Claims Incurred</t>
  </si>
  <si>
    <t>Commissions and other Acquisition costs</t>
  </si>
  <si>
    <t xml:space="preserve">General and Administrative Expenses </t>
  </si>
  <si>
    <t>Policyholders’ Dividend</t>
  </si>
  <si>
    <t xml:space="preserve">Other Expenditure </t>
  </si>
  <si>
    <t xml:space="preserve">NET INCOME (LOSS) BEFORE TAXES </t>
  </si>
  <si>
    <t>C. INCOME STATEMENT BY INDEMNITY GROUP</t>
  </si>
  <si>
    <t>Shares</t>
  </si>
  <si>
    <t>Bonds</t>
  </si>
  <si>
    <t>Real Estate</t>
  </si>
  <si>
    <t xml:space="preserve">Time Deposits </t>
  </si>
  <si>
    <t>- Secured</t>
  </si>
  <si>
    <t>- Unsecured</t>
  </si>
  <si>
    <t>Office Furniture and Equipment</t>
  </si>
  <si>
    <t>Motor Vehicles</t>
  </si>
  <si>
    <t>Loans</t>
  </si>
  <si>
    <t>Current Accounts</t>
  </si>
  <si>
    <t>Cash in Hand and at Banks</t>
  </si>
  <si>
    <t>Uncollected Premiums from Direct Business</t>
  </si>
  <si>
    <t>Amounts Receivable from Reinsurers</t>
  </si>
  <si>
    <t>E. NOTES TO THE BALANCE SHEET</t>
  </si>
  <si>
    <t>(Continued)</t>
  </si>
  <si>
    <t>Accident and Health</t>
  </si>
  <si>
    <t>Motor Vehicle</t>
  </si>
  <si>
    <t>Marine, Transport and Aviation</t>
  </si>
  <si>
    <t>TOTAL</t>
  </si>
  <si>
    <t>Loans from Financial Institutions</t>
  </si>
  <si>
    <t>Members' Loans/Loans Affiliates</t>
  </si>
  <si>
    <t>Premiums Paid in Advance</t>
  </si>
  <si>
    <t>Premiums in Suspense</t>
  </si>
  <si>
    <t>Claims Outstanding</t>
  </si>
  <si>
    <t>Bank Overdrafts and Loans</t>
  </si>
  <si>
    <t>Amounts Due to Reinsurers</t>
  </si>
  <si>
    <t>Corporate Taxes Payable</t>
  </si>
  <si>
    <t>Dividends Payable to Policyholders</t>
  </si>
  <si>
    <t>Dividends Payable to Shareholders</t>
  </si>
  <si>
    <t xml:space="preserve">Amounts Payable to Affiliated Companies </t>
  </si>
  <si>
    <t>Direct Written Premiums</t>
  </si>
  <si>
    <t>Assumed Premiums</t>
  </si>
  <si>
    <t>Gross Written Premiums</t>
  </si>
  <si>
    <t>Less: Ceded Premiums</t>
  </si>
  <si>
    <t>Net Written Premiums</t>
  </si>
  <si>
    <t>Change In Unearned Premium Provision</t>
  </si>
  <si>
    <t xml:space="preserve">Direct Investment Income </t>
  </si>
  <si>
    <t>Dividend</t>
  </si>
  <si>
    <t>Interest Bonds</t>
  </si>
  <si>
    <t>Interest Time Deposits</t>
  </si>
  <si>
    <t>Interest Loans</t>
  </si>
  <si>
    <t>Revaluation Adjustments</t>
  </si>
  <si>
    <t>Direct Claims Paid</t>
  </si>
  <si>
    <t>Assumed Claims Paid</t>
  </si>
  <si>
    <t>Gross Claims Paid</t>
  </si>
  <si>
    <t>Less: Ceded Claims Recovered</t>
  </si>
  <si>
    <t>Net Claims Paid</t>
  </si>
  <si>
    <t>Change In Net Claims Provision</t>
  </si>
  <si>
    <t>Change in Funds Provision</t>
  </si>
  <si>
    <t>Change in other Technical Provisions</t>
  </si>
  <si>
    <t>Personnel costs (including social premiums)</t>
  </si>
  <si>
    <t>Assumed premiums</t>
  </si>
  <si>
    <t>Change in unearned premiums provisions</t>
  </si>
  <si>
    <t>Accident</t>
  </si>
  <si>
    <t>Medical</t>
  </si>
  <si>
    <t>Disability</t>
  </si>
  <si>
    <t>All risk</t>
  </si>
  <si>
    <t>Third party liability</t>
  </si>
  <si>
    <t>Ocean Marine</t>
  </si>
  <si>
    <t>Inland Marine</t>
  </si>
  <si>
    <t>Aircraft</t>
  </si>
  <si>
    <t>Fire</t>
  </si>
  <si>
    <t xml:space="preserve">INVESTMENTS </t>
  </si>
  <si>
    <t>%</t>
  </si>
  <si>
    <t>Government bonds</t>
  </si>
  <si>
    <t>Corporate: Highest or strong credit quality</t>
  </si>
  <si>
    <t xml:space="preserve">Corporate: Upper medium to medium low quality </t>
  </si>
  <si>
    <t>Real estate</t>
  </si>
  <si>
    <t>Time deposits</t>
  </si>
  <si>
    <t>2.20/2.30/2.40</t>
  </si>
  <si>
    <t>Other fixed assets</t>
  </si>
  <si>
    <r>
      <t xml:space="preserve">Affiliated Companies </t>
    </r>
    <r>
      <rPr>
        <b/>
        <vertAlign val="superscript"/>
        <sz val="10"/>
        <color theme="1"/>
        <rFont val="Times New Roman"/>
        <family val="1"/>
      </rPr>
      <t>1</t>
    </r>
  </si>
  <si>
    <t xml:space="preserve">Current assets </t>
  </si>
  <si>
    <t>Total weighted assets</t>
  </si>
  <si>
    <t>Surplus or (Deficiency)</t>
  </si>
  <si>
    <t>A</t>
  </si>
  <si>
    <t>Required solvency margin</t>
  </si>
  <si>
    <t>B</t>
  </si>
  <si>
    <t>Shares certificates, debentures, profit-sharing certificate and other similar securities</t>
  </si>
  <si>
    <t>FOREIGN INVESTMENTS</t>
  </si>
  <si>
    <t>Shareholders’ Equity
(= available solvency margin)</t>
  </si>
  <si>
    <t>Solvency Margin Calculation Captive Insurance Companies</t>
  </si>
  <si>
    <t>Assets to cover the applicable minimum Solvency Margin</t>
  </si>
  <si>
    <t>CURRENT
YEAR
AFL</t>
  </si>
  <si>
    <t>INCOME</t>
  </si>
  <si>
    <t>EXPENDITURES</t>
  </si>
  <si>
    <t>NET INCOME (LOSS) BEFORE TAXES</t>
  </si>
  <si>
    <t>CURRENT YEAR IN AFL</t>
  </si>
  <si>
    <t>Changes in Technical Provisions</t>
  </si>
  <si>
    <t>INVESTMENTS</t>
  </si>
  <si>
    <t>Other-specify</t>
  </si>
  <si>
    <t>AFFILIATED COMPANIES</t>
  </si>
  <si>
    <t>CURRENT ASSETS</t>
  </si>
  <si>
    <t>Agents' and Brokers' debit balances</t>
  </si>
  <si>
    <t>Investment Income due or accrued</t>
  </si>
  <si>
    <t>Amounts Due from members (Mutual Companies)</t>
  </si>
  <si>
    <t>TECHNICAL PROVISIONS</t>
  </si>
  <si>
    <t xml:space="preserve">Other-specify               </t>
  </si>
  <si>
    <t xml:space="preserve">Subtotal </t>
  </si>
  <si>
    <t>LONG TERM LIABILITIES</t>
  </si>
  <si>
    <t>CURRENT LIABILITIES</t>
  </si>
  <si>
    <t>Agents' and Brokers' credit balances</t>
  </si>
  <si>
    <t>Amounts Payable to members (Mutual Companies)</t>
  </si>
  <si>
    <t>SHAREHOLDERS’ EQUITY</t>
  </si>
  <si>
    <t>Reserves-specify</t>
  </si>
  <si>
    <t xml:space="preserve">Retained Earnings     </t>
  </si>
  <si>
    <t>Contingent Liabilities-specify</t>
  </si>
  <si>
    <t>Commitments-specify</t>
  </si>
  <si>
    <t>Related Party Transactions-specify</t>
  </si>
  <si>
    <t>NET EARNED PREMIUMS</t>
  </si>
  <si>
    <t>INVESTMENT INCOME</t>
  </si>
  <si>
    <t>Subtotal</t>
  </si>
  <si>
    <t xml:space="preserve">Indirect Investment Income </t>
  </si>
  <si>
    <t>NET CLAIMS INCURRED</t>
  </si>
  <si>
    <t>GENERAL AND ADMINISTRATIVE EXPENSES</t>
  </si>
  <si>
    <t>CHANGES IN TECHNICAL PROVISIONS</t>
  </si>
  <si>
    <t>-  Own use</t>
  </si>
  <si>
    <t>-  Other</t>
  </si>
  <si>
    <t>-  Secured</t>
  </si>
  <si>
    <t>-  Unsecured</t>
  </si>
  <si>
    <t>TOTAL  INVESTMENTS</t>
  </si>
  <si>
    <t>Outstanding
amount</t>
  </si>
  <si>
    <t>Weight
Factor</t>
  </si>
  <si>
    <t>Weighted
Assets</t>
  </si>
  <si>
    <t>Admissible assets</t>
  </si>
  <si>
    <t xml:space="preserve"> Fixed assets</t>
  </si>
  <si>
    <t>Amounts receivable from reinsurers</t>
  </si>
  <si>
    <t>Coverage ratio (in percent)</t>
  </si>
  <si>
    <t>Assets available to cover Technical Provisions</t>
  </si>
  <si>
    <t>Less: Technical Provisions</t>
  </si>
  <si>
    <t>Treasury Bonds issued by the Government of Aruba</t>
  </si>
  <si>
    <t>Acknowledgement of debt towards the insurer, not being treasury bills or debentures, issued by or guaranteed by the Government of Aruba or other public entities in Aruba</t>
  </si>
  <si>
    <t>Amount in AFL</t>
  </si>
  <si>
    <t>FIXED ASSETS</t>
  </si>
  <si>
    <t>INTANGIBLES</t>
  </si>
  <si>
    <t>Specify</t>
  </si>
  <si>
    <t>Issued and paid-in Capital</t>
  </si>
  <si>
    <t>OFF-BALANCE SHEET ITEMS</t>
  </si>
  <si>
    <t>Income from rent</t>
  </si>
  <si>
    <t>Capital Gain/(Loss) on Sales</t>
  </si>
  <si>
    <t>Capital Gain/(Loss) on Exchange Rates</t>
  </si>
  <si>
    <t>Loans - secured</t>
  </si>
  <si>
    <t xml:space="preserve">Loans - unsecured </t>
  </si>
  <si>
    <t>Acknowledgement of debt towards the insurer, not being debentures, issued by companies incorporated in Aruba or issued by companies incorporated in Aruba for which a license pursuant to section  4 or 24 of the State Ordinance on the Supervision on the Credit System (AB 1998 no.16) has been granted</t>
  </si>
  <si>
    <t>Net claims provision</t>
  </si>
  <si>
    <t>Funds provision</t>
  </si>
  <si>
    <t>Other technical provision</t>
  </si>
  <si>
    <t>PREVIOUS
YEAR
AFL</t>
  </si>
  <si>
    <t>Other item description</t>
  </si>
  <si>
    <t>Other item specified</t>
  </si>
  <si>
    <t>5.00 Intangibles</t>
  </si>
  <si>
    <t>CURRENT</t>
  </si>
  <si>
    <t>H. NOTES TO THE INCOME STATEMENT</t>
  </si>
  <si>
    <t>I. NOTES TO THE INCOME STATEMENT BY INDEMNITY GROUP</t>
  </si>
  <si>
    <t>J. BREAK-DOWN OF THE INVESTMENTS</t>
  </si>
  <si>
    <t>K.  COVERAGE TEST</t>
  </si>
  <si>
    <t>L. SOLVENCY MARGIN REQUIREMENT</t>
  </si>
  <si>
    <t>M. ADMISSIBLE ASSETS TO COVER MINIMUM SOLVENCY MARGIN</t>
  </si>
  <si>
    <t>CURRENT YEAR</t>
  </si>
  <si>
    <t>YEAR</t>
  </si>
  <si>
    <t>Net unearned premium provision</t>
  </si>
  <si>
    <t>For further guidance please refer to the CBA’s guidelines on the solvency margin.</t>
  </si>
  <si>
    <r>
      <t xml:space="preserve">Amounts due from members </t>
    </r>
    <r>
      <rPr>
        <vertAlign val="superscript"/>
        <sz val="10"/>
        <color theme="1"/>
        <rFont val="Times New Roman"/>
        <family val="1"/>
      </rPr>
      <t>2</t>
    </r>
  </si>
  <si>
    <t>Agents'/brokers' balances, 90 days and under</t>
  </si>
  <si>
    <t>Uncollected premiums, 90 days and under</t>
  </si>
  <si>
    <t>Investment income due, 90 days and under</t>
  </si>
  <si>
    <t>1.60 Investments-Other</t>
  </si>
  <si>
    <t>2.40 Fixed assets-Other</t>
  </si>
  <si>
    <t>3.40 Affiliated companies-Other</t>
  </si>
  <si>
    <t>4.70 Current assets-Other</t>
  </si>
  <si>
    <t>6.15 Net unearned premium provision-Other</t>
  </si>
  <si>
    <t>6.25 Net claims provision-Other</t>
  </si>
  <si>
    <t>6.35 Funds provision-Other</t>
  </si>
  <si>
    <t>6.45 Other technical provision-Other</t>
  </si>
  <si>
    <t>8.60 Current liabilities-Other</t>
  </si>
  <si>
    <t>9.20 Reserves</t>
  </si>
  <si>
    <t>Contingent Liabilities</t>
  </si>
  <si>
    <t>Commitments</t>
  </si>
  <si>
    <t>Related Party Transactions</t>
  </si>
  <si>
    <t>2.16 Direct investment income-Other</t>
  </si>
  <si>
    <t>2.24 Indirect investment income-Other</t>
  </si>
  <si>
    <t>3.00 Other income</t>
  </si>
  <si>
    <t>6.20 General and administrative expenses-Other</t>
  </si>
  <si>
    <t>7.30 Long term liabilities-Other</t>
  </si>
  <si>
    <t>For further guidance please refer to the CBA’s guidelines on the coverage test.</t>
  </si>
  <si>
    <t>Accident
&amp;
Health</t>
  </si>
  <si>
    <t>Motor
Vehicle</t>
  </si>
  <si>
    <t>Marine
Transport
&amp;
Aviation</t>
  </si>
  <si>
    <t>F. OTHER ITEMS  - NOTES TO THE BALANCE SHEET</t>
  </si>
  <si>
    <r>
      <t xml:space="preserve">Items pertaining to form E. </t>
    </r>
    <r>
      <rPr>
        <i/>
        <sz val="10"/>
        <color theme="1"/>
        <rFont val="Times New Roman"/>
        <family val="1"/>
      </rPr>
      <t>Notes to the balance sheet</t>
    </r>
    <r>
      <rPr>
        <sz val="10"/>
        <color theme="1"/>
        <rFont val="Times New Roman"/>
        <family val="1"/>
      </rPr>
      <t xml:space="preserve"> for which further specification is required.</t>
    </r>
  </si>
  <si>
    <t>G. OTHER ITEMS - NOTES TO THE INCOME STATEMENT</t>
  </si>
  <si>
    <r>
      <t xml:space="preserve">Items pertaining to form </t>
    </r>
    <r>
      <rPr>
        <i/>
        <sz val="10"/>
        <color theme="1"/>
        <rFont val="Times New Roman"/>
        <family val="1"/>
      </rPr>
      <t xml:space="preserve">H. Notes to the income statement </t>
    </r>
    <r>
      <rPr>
        <sz val="10"/>
        <color theme="1"/>
        <rFont val="Times New Roman"/>
        <family val="1"/>
      </rPr>
      <t>for which further specification is required.</t>
    </r>
  </si>
  <si>
    <t>Direct
written
premiums</t>
  </si>
  <si>
    <t>Gross
Written
premiums</t>
  </si>
  <si>
    <t>Ceded
premiums</t>
  </si>
  <si>
    <t>Net
written
premiums</t>
  </si>
  <si>
    <t>Net
earned
premiums</t>
  </si>
  <si>
    <t>Accident &amp;
health</t>
  </si>
  <si>
    <t>Marine,
transport
 and aviation</t>
  </si>
  <si>
    <t>Homeowners
multiple peril</t>
  </si>
  <si>
    <t>Commercial
multiple peril</t>
  </si>
  <si>
    <t>Business
interruption</t>
  </si>
  <si>
    <t>Burglary and
theft</t>
  </si>
  <si>
    <t>LOCAL INVESTMENTS</t>
  </si>
  <si>
    <r>
      <t xml:space="preserve">2 </t>
    </r>
    <r>
      <rPr>
        <sz val="10"/>
        <color theme="1"/>
        <rFont val="Times New Roman"/>
        <family val="1"/>
      </rPr>
      <t>Only applicable to mutual insurance companies.</t>
    </r>
  </si>
  <si>
    <r>
      <t>1</t>
    </r>
    <r>
      <rPr>
        <sz val="10"/>
        <color theme="1"/>
        <rFont val="Times New Roman"/>
        <family val="1"/>
      </rPr>
      <t xml:space="preserve"> A current account with a company within a group is only admissible insofar it originates from the normal course of
business.</t>
    </r>
  </si>
  <si>
    <t>4) In the case of other captive insurance company a minimum solvency margin to be determined by 
the CBA that will range between Afl. 300,000 and Afl. 1,000,000.</t>
  </si>
  <si>
    <r>
      <t xml:space="preserve">Surplus/(shortfall) </t>
    </r>
    <r>
      <rPr>
        <b/>
        <i/>
        <sz val="11"/>
        <color theme="1"/>
        <rFont val="Times New Roman"/>
        <family val="1"/>
      </rPr>
      <t>(A-B)</t>
    </r>
  </si>
  <si>
    <t>Proof of partnerships rights</t>
  </si>
  <si>
    <t>Certificates of the assets as referred to in points 2 and 3</t>
  </si>
  <si>
    <t>Scrip certificates of the assets as referred to in points 1, 2 and 3</t>
  </si>
  <si>
    <t>Version</t>
  </si>
  <si>
    <t>0.1.0</t>
  </si>
  <si>
    <t>Other item description code</t>
  </si>
  <si>
    <t>Shareholders' Equity</t>
  </si>
  <si>
    <t>OTHER INCOME</t>
  </si>
  <si>
    <t>Cash in hand and at Banks</t>
  </si>
  <si>
    <t>Less: Current liabilities</t>
  </si>
  <si>
    <t>According to article 8, paragraph 1, of the SDCIC, a captive insurer must have at its disposal a minimum
solvency margin amounting to:</t>
  </si>
  <si>
    <t>1) In the case of a pure captive insurer, at least Afl. 300,000;</t>
  </si>
  <si>
    <t>2) In the case of an association or industrial captive insurer, at least Afl. 500,000;</t>
  </si>
  <si>
    <t>3) In the case of rent-a-captive, at least Afl. 1,000,000;</t>
  </si>
  <si>
    <t>Furthermore, pursuant to article 8, paragraph 2 of the SDCIC, an insurer must comply with
the Solvency Guidelines issued by the CBA.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</si>
</sst>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9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8" xfId="0" applyFont="1" applyBorder="1" applyAlignment="1">
      <alignment horizontal="center" vertical="top"/>
    </xf>
    <xf numFmtId="3" fontId="1" fillId="5" borderId="10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2" fillId="5" borderId="10" xfId="0" applyNumberFormat="1" applyFont="1" applyFill="1" applyBorder="1" applyAlignment="1">
      <alignment horizontal="right" vertical="center" wrapText="1"/>
    </xf>
    <xf numFmtId="3" fontId="1" fillId="5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top" wrapText="1"/>
    </xf>
    <xf numFmtId="2" fontId="8" fillId="0" borderId="10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3" fontId="8" fillId="5" borderId="10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Fill="1" applyBorder="1" applyAlignment="1">
      <alignment horizontal="right" vertical="center"/>
    </xf>
    <xf numFmtId="3" fontId="2" fillId="5" borderId="10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2" fillId="9" borderId="10" xfId="0" applyFont="1" applyFill="1" applyBorder="1"/>
    <xf numFmtId="0" fontId="2" fillId="8" borderId="10" xfId="0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right" vertical="center"/>
    </xf>
    <xf numFmtId="9" fontId="2" fillId="5" borderId="10" xfId="1" applyFont="1" applyFill="1" applyBorder="1" applyAlignment="1">
      <alignment horizontal="right" vertical="center"/>
    </xf>
    <xf numFmtId="0" fontId="8" fillId="0" borderId="0" xfId="0" applyFont="1"/>
    <xf numFmtId="3" fontId="2" fillId="5" borderId="2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3" fontId="1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2"/>
    <xf numFmtId="0" fontId="2" fillId="0" borderId="0" xfId="0" applyFont="1" applyAlignment="1">
      <alignment vertical="center"/>
    </xf>
    <xf numFmtId="2" fontId="2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3" fontId="11" fillId="5" borderId="1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/>
    </xf>
    <xf numFmtId="0" fontId="12" fillId="0" borderId="0" xfId="0" applyFont="1" applyAlignment="1">
      <alignment vertical="top"/>
    </xf>
    <xf numFmtId="3" fontId="1" fillId="7" borderId="10" xfId="0" applyNumberFormat="1" applyFont="1" applyFill="1" applyBorder="1" applyAlignment="1" applyProtection="1">
      <alignment horizontal="right" vertical="center"/>
      <protection locked="0"/>
    </xf>
    <xf numFmtId="3" fontId="1" fillId="6" borderId="10" xfId="0" applyNumberFormat="1" applyFont="1" applyFill="1" applyBorder="1" applyAlignment="1" applyProtection="1">
      <alignment horizontal="right" vertical="center"/>
      <protection locked="0"/>
    </xf>
    <xf numFmtId="3" fontId="2" fillId="6" borderId="10" xfId="0" applyNumberFormat="1" applyFont="1" applyFill="1" applyBorder="1" applyAlignment="1" applyProtection="1">
      <alignment horizontal="right" vertical="center"/>
      <protection locked="0"/>
    </xf>
    <xf numFmtId="3" fontId="2" fillId="7" borderId="10" xfId="0" applyNumberFormat="1" applyFont="1" applyFill="1" applyBorder="1" applyAlignment="1" applyProtection="1">
      <alignment horizontal="right" vertical="center"/>
      <protection locked="0"/>
    </xf>
    <xf numFmtId="3" fontId="1" fillId="6" borderId="10" xfId="0" applyNumberFormat="1" applyFont="1" applyFill="1" applyBorder="1" applyAlignment="1" applyProtection="1">
      <alignment horizontal="right"/>
      <protection locked="0"/>
    </xf>
    <xf numFmtId="3" fontId="1" fillId="6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6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2" fontId="1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 applyProtection="1">
      <alignment horizontal="left"/>
    </xf>
    <xf numFmtId="0" fontId="1" fillId="0" borderId="0" xfId="0" applyFont="1" applyBorder="1" applyProtection="1"/>
    <xf numFmtId="0" fontId="2" fillId="8" borderId="18" xfId="0" applyFont="1" applyFill="1" applyBorder="1" applyAlignment="1" applyProtection="1">
      <alignment horizontal="center" vertical="center"/>
    </xf>
    <xf numFmtId="0" fontId="2" fillId="8" borderId="11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" fillId="6" borderId="10" xfId="0" applyFont="1" applyFill="1" applyBorder="1" applyProtection="1">
      <protection locked="0"/>
    </xf>
    <xf numFmtId="0" fontId="2" fillId="9" borderId="10" xfId="0" applyFont="1" applyFill="1" applyBorder="1" applyProtection="1"/>
    <xf numFmtId="0" fontId="2" fillId="9" borderId="1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justify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2" fillId="8" borderId="16" xfId="0" applyFont="1" applyFill="1" applyBorder="1" applyAlignment="1" applyProtection="1">
      <alignment horizontal="center" vertical="center"/>
    </xf>
    <xf numFmtId="0" fontId="2" fillId="8" borderId="19" xfId="0" applyFont="1" applyFill="1" applyBorder="1" applyAlignment="1" applyProtection="1">
      <alignment horizontal="center" vertical="center"/>
    </xf>
    <xf numFmtId="0" fontId="1" fillId="8" borderId="17" xfId="0" applyFont="1" applyFill="1" applyBorder="1" applyAlignment="1" applyProtection="1">
      <alignment horizontal="justify" vertical="center"/>
    </xf>
    <xf numFmtId="0" fontId="1" fillId="8" borderId="20" xfId="0" applyFont="1" applyFill="1" applyBorder="1" applyAlignment="1" applyProtection="1">
      <alignment horizontal="justify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top" wrapText="1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wrapText="1" indent="2"/>
    </xf>
    <xf numFmtId="0" fontId="12" fillId="0" borderId="0" xfId="0" applyFont="1" applyBorder="1" applyAlignment="1">
      <alignment horizontal="left" vertical="top" wrapText="1" indent="2"/>
    </xf>
    <xf numFmtId="0" fontId="12" fillId="0" borderId="12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"/>
  <sheetViews>
    <sheetView workbookViewId="0">
      <selection activeCell="B5" sqref="B5"/>
    </sheetView>
  </sheetViews>
  <sheetFormatPr defaultRowHeight="12.75" x14ac:dyDescent="0.2"/>
  <cols>
    <col min="1" max="16384" width="9.140625" style="85"/>
  </cols>
  <sheetData>
    <row r="1" spans="1:1" x14ac:dyDescent="0.2">
      <c r="A1" s="85" t="s">
        <v>256</v>
      </c>
    </row>
    <row r="2" spans="1:1" x14ac:dyDescent="0.2">
      <c r="A2" s="85" t="s">
        <v>257</v>
      </c>
    </row>
  </sheetData>
  <sheetProtection algorithmName="SHA-512" hashValue="2s+0P1h1yLRKsBCwIfPbtjD+vZQ2zTeVTRZ6G36Wi7dabupqcChmGUQ9JlsUFTQ/hwWnZFhFjxc3v9STEO17kw==" saltValue="Van3fhvqxe7SOXUTeNg1XA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D62"/>
  <sheetViews>
    <sheetView zoomScaleNormal="100" workbookViewId="0">
      <selection activeCell="A6" sqref="A6"/>
    </sheetView>
  </sheetViews>
  <sheetFormatPr defaultColWidth="0" defaultRowHeight="12.75" zeroHeight="1" x14ac:dyDescent="0.2"/>
  <cols>
    <col min="1" max="1" width="43.5703125" style="1" customWidth="1"/>
    <col min="2" max="2" width="50.42578125" style="1" customWidth="1"/>
    <col min="3" max="3" width="16.28515625" style="1" customWidth="1"/>
    <col min="4" max="4" width="22.42578125" style="108" hidden="1" customWidth="1"/>
    <col min="5" max="16384" width="9.140625" style="1" hidden="1"/>
  </cols>
  <sheetData>
    <row r="1" spans="1:4" x14ac:dyDescent="0.2">
      <c r="A1" s="124" t="s">
        <v>235</v>
      </c>
      <c r="B1" s="124"/>
      <c r="C1" s="124"/>
      <c r="D1" s="109"/>
    </row>
    <row r="2" spans="1:4" x14ac:dyDescent="0.2">
      <c r="A2" s="110"/>
      <c r="B2" s="110"/>
      <c r="C2" s="110"/>
      <c r="D2" s="109"/>
    </row>
    <row r="3" spans="1:4" x14ac:dyDescent="0.2">
      <c r="A3" s="125"/>
      <c r="B3" s="127"/>
      <c r="C3" s="111" t="s">
        <v>196</v>
      </c>
      <c r="D3" s="109"/>
    </row>
    <row r="4" spans="1:4" x14ac:dyDescent="0.2">
      <c r="A4" s="126"/>
      <c r="B4" s="128"/>
      <c r="C4" s="112" t="s">
        <v>204</v>
      </c>
      <c r="D4" s="109"/>
    </row>
    <row r="5" spans="1:4" x14ac:dyDescent="0.2">
      <c r="A5" s="115" t="s">
        <v>193</v>
      </c>
      <c r="B5" s="115" t="s">
        <v>194</v>
      </c>
      <c r="C5" s="116" t="s">
        <v>15</v>
      </c>
      <c r="D5" s="109" t="s">
        <v>258</v>
      </c>
    </row>
    <row r="6" spans="1:4" x14ac:dyDescent="0.2">
      <c r="A6" s="114"/>
      <c r="B6" s="114"/>
      <c r="C6" s="101"/>
      <c r="D6" s="109" t="str">
        <f>IF(A6&lt;&gt;"", INDEX(List!$B$20:$B$23, MATCH(A6, List!$A$20:$A$23, 0)), "")</f>
        <v/>
      </c>
    </row>
    <row r="7" spans="1:4" x14ac:dyDescent="0.2">
      <c r="A7" s="114"/>
      <c r="B7" s="114"/>
      <c r="C7" s="101"/>
      <c r="D7" s="109" t="str">
        <f>IF(A7&lt;&gt;"", INDEX(List!$B$20:$B$23, MATCH(A7, List!$A$20:$A$23, 0)), "")</f>
        <v/>
      </c>
    </row>
    <row r="8" spans="1:4" x14ac:dyDescent="0.2">
      <c r="A8" s="114"/>
      <c r="B8" s="114"/>
      <c r="C8" s="101"/>
      <c r="D8" s="109" t="str">
        <f>IF(A8&lt;&gt;"", INDEX(List!$B$20:$B$23, MATCH(A8, List!$A$20:$A$23, 0)), "")</f>
        <v/>
      </c>
    </row>
    <row r="9" spans="1:4" x14ac:dyDescent="0.2">
      <c r="A9" s="114"/>
      <c r="B9" s="114"/>
      <c r="C9" s="101"/>
      <c r="D9" s="109" t="str">
        <f>IF(A9&lt;&gt;"", INDEX(List!$B$20:$B$23, MATCH(A9, List!$A$20:$A$23, 0)), "")</f>
        <v/>
      </c>
    </row>
    <row r="10" spans="1:4" x14ac:dyDescent="0.2">
      <c r="A10" s="114"/>
      <c r="B10" s="114"/>
      <c r="C10" s="101"/>
      <c r="D10" s="109" t="str">
        <f>IF(A10&lt;&gt;"", INDEX(List!$B$20:$B$23, MATCH(A10, List!$A$20:$A$23, 0)), "")</f>
        <v/>
      </c>
    </row>
    <row r="11" spans="1:4" x14ac:dyDescent="0.2">
      <c r="A11" s="114"/>
      <c r="B11" s="114"/>
      <c r="C11" s="101"/>
      <c r="D11" s="109" t="str">
        <f>IF(A11&lt;&gt;"", INDEX(List!$B$20:$B$23, MATCH(A11, List!$A$20:$A$23, 0)), "")</f>
        <v/>
      </c>
    </row>
    <row r="12" spans="1:4" x14ac:dyDescent="0.2">
      <c r="A12" s="114"/>
      <c r="B12" s="114"/>
      <c r="C12" s="101"/>
      <c r="D12" s="109" t="str">
        <f>IF(A12&lt;&gt;"", INDEX(List!$B$20:$B$23, MATCH(A12, List!$A$20:$A$23, 0)), "")</f>
        <v/>
      </c>
    </row>
    <row r="13" spans="1:4" x14ac:dyDescent="0.2">
      <c r="A13" s="114"/>
      <c r="B13" s="114"/>
      <c r="C13" s="101"/>
      <c r="D13" s="109" t="str">
        <f>IF(A13&lt;&gt;"", INDEX(List!$B$20:$B$23, MATCH(A13, List!$A$20:$A$23, 0)), "")</f>
        <v/>
      </c>
    </row>
    <row r="14" spans="1:4" x14ac:dyDescent="0.2">
      <c r="A14" s="114"/>
      <c r="B14" s="114"/>
      <c r="C14" s="101"/>
      <c r="D14" s="109" t="str">
        <f>IF(A14&lt;&gt;"", INDEX(List!$B$20:$B$23, MATCH(A14, List!$A$20:$A$23, 0)), "")</f>
        <v/>
      </c>
    </row>
    <row r="15" spans="1:4" x14ac:dyDescent="0.2">
      <c r="A15" s="114"/>
      <c r="B15" s="114"/>
      <c r="C15" s="101"/>
      <c r="D15" s="109" t="str">
        <f>IF(A15&lt;&gt;"", INDEX(List!$B$20:$B$23, MATCH(A15, List!$A$20:$A$23, 0)), "")</f>
        <v/>
      </c>
    </row>
    <row r="16" spans="1:4" x14ac:dyDescent="0.2">
      <c r="A16" s="114"/>
      <c r="B16" s="114"/>
      <c r="C16" s="101"/>
      <c r="D16" s="109" t="str">
        <f>IF(A16&lt;&gt;"", INDEX(List!$B$20:$B$23, MATCH(A16, List!$A$20:$A$23, 0)), "")</f>
        <v/>
      </c>
    </row>
    <row r="17" spans="1:4" x14ac:dyDescent="0.2">
      <c r="A17" s="114"/>
      <c r="B17" s="114"/>
      <c r="C17" s="101"/>
      <c r="D17" s="109" t="str">
        <f>IF(A17&lt;&gt;"", INDEX(List!$B$20:$B$23, MATCH(A17, List!$A$20:$A$23, 0)), "")</f>
        <v/>
      </c>
    </row>
    <row r="18" spans="1:4" x14ac:dyDescent="0.2">
      <c r="A18" s="114"/>
      <c r="B18" s="114"/>
      <c r="C18" s="101"/>
      <c r="D18" s="109" t="str">
        <f>IF(A18&lt;&gt;"", INDEX(List!$B$20:$B$23, MATCH(A18, List!$A$20:$A$23, 0)), "")</f>
        <v/>
      </c>
    </row>
    <row r="19" spans="1:4" x14ac:dyDescent="0.2">
      <c r="A19" s="114"/>
      <c r="B19" s="114"/>
      <c r="C19" s="101"/>
      <c r="D19" s="109" t="str">
        <f>IF(A19&lt;&gt;"", INDEX(List!$B$20:$B$23, MATCH(A19, List!$A$20:$A$23, 0)), "")</f>
        <v/>
      </c>
    </row>
    <row r="20" spans="1:4" x14ac:dyDescent="0.2">
      <c r="A20" s="114"/>
      <c r="B20" s="114"/>
      <c r="C20" s="101"/>
      <c r="D20" s="109" t="str">
        <f>IF(A20&lt;&gt;"", INDEX(List!$B$20:$B$23, MATCH(A20, List!$A$20:$A$23, 0)), "")</f>
        <v/>
      </c>
    </row>
    <row r="21" spans="1:4" x14ac:dyDescent="0.2">
      <c r="A21" s="114"/>
      <c r="B21" s="114"/>
      <c r="C21" s="101"/>
      <c r="D21" s="109" t="str">
        <f>IF(A21&lt;&gt;"", INDEX(List!$B$20:$B$23, MATCH(A21, List!$A$20:$A$23, 0)), "")</f>
        <v/>
      </c>
    </row>
    <row r="22" spans="1:4" x14ac:dyDescent="0.2">
      <c r="A22" s="114"/>
      <c r="B22" s="114"/>
      <c r="C22" s="101"/>
      <c r="D22" s="109" t="str">
        <f>IF(A22&lt;&gt;"", INDEX(List!$B$20:$B$23, MATCH(A22, List!$A$20:$A$23, 0)), "")</f>
        <v/>
      </c>
    </row>
    <row r="23" spans="1:4" x14ac:dyDescent="0.2">
      <c r="A23" s="114"/>
      <c r="B23" s="114"/>
      <c r="C23" s="101"/>
      <c r="D23" s="109" t="str">
        <f>IF(A23&lt;&gt;"", INDEX(List!$B$20:$B$23, MATCH(A23, List!$A$20:$A$23, 0)), "")</f>
        <v/>
      </c>
    </row>
    <row r="24" spans="1:4" x14ac:dyDescent="0.2">
      <c r="A24" s="114"/>
      <c r="B24" s="114"/>
      <c r="C24" s="101"/>
      <c r="D24" s="109" t="str">
        <f>IF(A24&lt;&gt;"", INDEX(List!$B$20:$B$23, MATCH(A24, List!$A$20:$A$23, 0)), "")</f>
        <v/>
      </c>
    </row>
    <row r="25" spans="1:4" x14ac:dyDescent="0.2">
      <c r="A25" s="114"/>
      <c r="B25" s="114"/>
      <c r="C25" s="101"/>
      <c r="D25" s="109" t="str">
        <f>IF(A25&lt;&gt;"", INDEX(List!$B$20:$B$23, MATCH(A25, List!$A$20:$A$23, 0)), "")</f>
        <v/>
      </c>
    </row>
    <row r="26" spans="1:4" x14ac:dyDescent="0.2">
      <c r="A26" s="114"/>
      <c r="B26" s="114"/>
      <c r="C26" s="101"/>
      <c r="D26" s="109" t="str">
        <f>IF(A26&lt;&gt;"", INDEX(List!$B$20:$B$23, MATCH(A26, List!$A$20:$A$23, 0)), "")</f>
        <v/>
      </c>
    </row>
    <row r="27" spans="1:4" x14ac:dyDescent="0.2">
      <c r="A27" s="114"/>
      <c r="B27" s="114"/>
      <c r="C27" s="101"/>
      <c r="D27" s="109" t="str">
        <f>IF(A27&lt;&gt;"", INDEX(List!$B$20:$B$23, MATCH(A27, List!$A$20:$A$23, 0)), "")</f>
        <v/>
      </c>
    </row>
    <row r="28" spans="1:4" x14ac:dyDescent="0.2">
      <c r="A28" s="114"/>
      <c r="B28" s="114"/>
      <c r="C28" s="101"/>
      <c r="D28" s="109" t="str">
        <f>IF(A28&lt;&gt;"", INDEX(List!$B$20:$B$23, MATCH(A28, List!$A$20:$A$23, 0)), "")</f>
        <v/>
      </c>
    </row>
    <row r="29" spans="1:4" x14ac:dyDescent="0.2">
      <c r="A29" s="114"/>
      <c r="B29" s="114"/>
      <c r="C29" s="101"/>
      <c r="D29" s="109" t="str">
        <f>IF(A29&lt;&gt;"", INDEX(List!$B$20:$B$23, MATCH(A29, List!$A$20:$A$23, 0)), "")</f>
        <v/>
      </c>
    </row>
    <row r="30" spans="1:4" x14ac:dyDescent="0.2">
      <c r="A30" s="114"/>
      <c r="B30" s="114"/>
      <c r="C30" s="101"/>
      <c r="D30" s="109" t="str">
        <f>IF(A30&lt;&gt;"", INDEX(List!$B$20:$B$23, MATCH(A30, List!$A$20:$A$23, 0)), "")</f>
        <v/>
      </c>
    </row>
    <row r="31" spans="1:4" x14ac:dyDescent="0.2">
      <c r="A31" s="114"/>
      <c r="B31" s="114"/>
      <c r="C31" s="101"/>
      <c r="D31" s="109" t="str">
        <f>IF(A31&lt;&gt;"", INDEX(List!$B$20:$B$23, MATCH(A31, List!$A$20:$A$23, 0)), "")</f>
        <v/>
      </c>
    </row>
    <row r="32" spans="1:4" x14ac:dyDescent="0.2">
      <c r="A32" s="114"/>
      <c r="B32" s="114"/>
      <c r="C32" s="101"/>
      <c r="D32" s="109" t="str">
        <f>IF(A32&lt;&gt;"", INDEX(List!$B$20:$B$23, MATCH(A32, List!$A$20:$A$23, 0)), "")</f>
        <v/>
      </c>
    </row>
    <row r="33" spans="1:4" x14ac:dyDescent="0.2">
      <c r="A33" s="114"/>
      <c r="B33" s="114"/>
      <c r="C33" s="101"/>
      <c r="D33" s="109" t="str">
        <f>IF(A33&lt;&gt;"", INDEX(List!$B$20:$B$23, MATCH(A33, List!$A$20:$A$23, 0)), "")</f>
        <v/>
      </c>
    </row>
    <row r="34" spans="1:4" x14ac:dyDescent="0.2">
      <c r="A34" s="114"/>
      <c r="B34" s="114"/>
      <c r="C34" s="101"/>
      <c r="D34" s="109" t="str">
        <f>IF(A34&lt;&gt;"", INDEX(List!$B$20:$B$23, MATCH(A34, List!$A$20:$A$23, 0)), "")</f>
        <v/>
      </c>
    </row>
    <row r="35" spans="1:4" x14ac:dyDescent="0.2">
      <c r="A35" s="114"/>
      <c r="B35" s="114"/>
      <c r="C35" s="101"/>
      <c r="D35" s="109" t="str">
        <f>IF(A35&lt;&gt;"", INDEX(List!$B$20:$B$23, MATCH(A35, List!$A$20:$A$23, 0)), "")</f>
        <v/>
      </c>
    </row>
    <row r="36" spans="1:4" x14ac:dyDescent="0.2">
      <c r="A36" s="114"/>
      <c r="B36" s="114"/>
      <c r="C36" s="101"/>
      <c r="D36" s="109" t="str">
        <f>IF(A36&lt;&gt;"", INDEX(List!$B$20:$B$23, MATCH(A36, List!$A$20:$A$23, 0)), "")</f>
        <v/>
      </c>
    </row>
    <row r="37" spans="1:4" x14ac:dyDescent="0.2">
      <c r="A37" s="114"/>
      <c r="B37" s="114"/>
      <c r="C37" s="101"/>
      <c r="D37" s="109" t="str">
        <f>IF(A37&lt;&gt;"", INDEX(List!$B$20:$B$23, MATCH(A37, List!$A$20:$A$23, 0)), "")</f>
        <v/>
      </c>
    </row>
    <row r="38" spans="1:4" x14ac:dyDescent="0.2">
      <c r="A38" s="114"/>
      <c r="B38" s="114"/>
      <c r="C38" s="101"/>
      <c r="D38" s="109" t="str">
        <f>IF(A38&lt;&gt;"", INDEX(List!$B$20:$B$23, MATCH(A38, List!$A$20:$A$23, 0)), "")</f>
        <v/>
      </c>
    </row>
    <row r="39" spans="1:4" x14ac:dyDescent="0.2">
      <c r="A39" s="114"/>
      <c r="B39" s="114"/>
      <c r="C39" s="101"/>
      <c r="D39" s="109" t="str">
        <f>IF(A39&lt;&gt;"", INDEX(List!$B$20:$B$23, MATCH(A39, List!$A$20:$A$23, 0)), "")</f>
        <v/>
      </c>
    </row>
    <row r="40" spans="1:4" x14ac:dyDescent="0.2">
      <c r="A40" s="114"/>
      <c r="B40" s="114"/>
      <c r="C40" s="101"/>
      <c r="D40" s="109" t="str">
        <f>IF(A40&lt;&gt;"", INDEX(List!$B$20:$B$23, MATCH(A40, List!$A$20:$A$23, 0)), "")</f>
        <v/>
      </c>
    </row>
    <row r="41" spans="1:4" x14ac:dyDescent="0.2">
      <c r="A41" s="114"/>
      <c r="B41" s="114"/>
      <c r="C41" s="101"/>
      <c r="D41" s="109" t="str">
        <f>IF(A41&lt;&gt;"", INDEX(List!$B$20:$B$23, MATCH(A41, List!$A$20:$A$23, 0)), "")</f>
        <v/>
      </c>
    </row>
    <row r="42" spans="1:4" x14ac:dyDescent="0.2">
      <c r="A42" s="114"/>
      <c r="B42" s="114"/>
      <c r="C42" s="101"/>
      <c r="D42" s="109" t="str">
        <f>IF(A42&lt;&gt;"", INDEX(List!$B$20:$B$23, MATCH(A42, List!$A$20:$A$23, 0)), "")</f>
        <v/>
      </c>
    </row>
    <row r="43" spans="1:4" x14ac:dyDescent="0.2">
      <c r="A43" s="114"/>
      <c r="B43" s="114"/>
      <c r="C43" s="101"/>
      <c r="D43" s="109" t="str">
        <f>IF(A43&lt;&gt;"", INDEX(List!$B$20:$B$23, MATCH(A43, List!$A$20:$A$23, 0)), "")</f>
        <v/>
      </c>
    </row>
    <row r="44" spans="1:4" x14ac:dyDescent="0.2">
      <c r="A44" s="114"/>
      <c r="B44" s="114"/>
      <c r="C44" s="101"/>
      <c r="D44" s="109" t="str">
        <f>IF(A44&lt;&gt;"", INDEX(List!$B$20:$B$23, MATCH(A44, List!$A$20:$A$23, 0)), "")</f>
        <v/>
      </c>
    </row>
    <row r="45" spans="1:4" x14ac:dyDescent="0.2">
      <c r="A45" s="114"/>
      <c r="B45" s="114"/>
      <c r="C45" s="101"/>
      <c r="D45" s="109" t="str">
        <f>IF(A45&lt;&gt;"", INDEX(List!$B$20:$B$23, MATCH(A45, List!$A$20:$A$23, 0)), "")</f>
        <v/>
      </c>
    </row>
    <row r="46" spans="1:4" x14ac:dyDescent="0.2">
      <c r="A46" s="114"/>
      <c r="B46" s="114"/>
      <c r="C46" s="101"/>
      <c r="D46" s="109" t="str">
        <f>IF(A46&lt;&gt;"", INDEX(List!$B$20:$B$23, MATCH(A46, List!$A$20:$A$23, 0)), "")</f>
        <v/>
      </c>
    </row>
    <row r="47" spans="1:4" x14ac:dyDescent="0.2">
      <c r="A47" s="114"/>
      <c r="B47" s="114"/>
      <c r="C47" s="101"/>
      <c r="D47" s="109" t="str">
        <f>IF(A47&lt;&gt;"", INDEX(List!$B$20:$B$23, MATCH(A47, List!$A$20:$A$23, 0)), "")</f>
        <v/>
      </c>
    </row>
    <row r="48" spans="1:4" x14ac:dyDescent="0.2">
      <c r="A48" s="114"/>
      <c r="B48" s="114"/>
      <c r="C48" s="101"/>
      <c r="D48" s="109" t="str">
        <f>IF(A48&lt;&gt;"", INDEX(List!$B$20:$B$23, MATCH(A48, List!$A$20:$A$23, 0)), "")</f>
        <v/>
      </c>
    </row>
    <row r="49" spans="1:4" x14ac:dyDescent="0.2">
      <c r="A49" s="114"/>
      <c r="B49" s="114"/>
      <c r="C49" s="101"/>
      <c r="D49" s="109" t="str">
        <f>IF(A49&lt;&gt;"", INDEX(List!$B$20:$B$23, MATCH(A49, List!$A$20:$A$23, 0)), "")</f>
        <v/>
      </c>
    </row>
    <row r="50" spans="1:4" x14ac:dyDescent="0.2">
      <c r="A50" s="114"/>
      <c r="B50" s="114"/>
      <c r="C50" s="101"/>
      <c r="D50" s="109" t="str">
        <f>IF(A50&lt;&gt;"", INDEX(List!$B$20:$B$23, MATCH(A50, List!$A$20:$A$23, 0)), "")</f>
        <v/>
      </c>
    </row>
    <row r="51" spans="1:4" x14ac:dyDescent="0.2">
      <c r="A51" s="114"/>
      <c r="B51" s="114"/>
      <c r="C51" s="101"/>
      <c r="D51" s="109" t="str">
        <f>IF(A51&lt;&gt;"", INDEX(List!$B$20:$B$23, MATCH(A51, List!$A$20:$A$23, 0)), "")</f>
        <v/>
      </c>
    </row>
    <row r="52" spans="1:4" x14ac:dyDescent="0.2">
      <c r="A52" s="114"/>
      <c r="B52" s="114"/>
      <c r="C52" s="101"/>
      <c r="D52" s="109" t="str">
        <f>IF(A52&lt;&gt;"", INDEX(List!$B$20:$B$23, MATCH(A52, List!$A$20:$A$23, 0)), "")</f>
        <v/>
      </c>
    </row>
    <row r="53" spans="1:4" x14ac:dyDescent="0.2">
      <c r="A53" s="114"/>
      <c r="B53" s="114"/>
      <c r="C53" s="101"/>
      <c r="D53" s="109" t="str">
        <f>IF(A53&lt;&gt;"", INDEX(List!$B$20:$B$23, MATCH(A53, List!$A$20:$A$23, 0)), "")</f>
        <v/>
      </c>
    </row>
    <row r="54" spans="1:4" x14ac:dyDescent="0.2">
      <c r="A54" s="114"/>
      <c r="B54" s="114"/>
      <c r="C54" s="101"/>
      <c r="D54" s="109" t="str">
        <f>IF(A54&lt;&gt;"", INDEX(List!$B$20:$B$23, MATCH(A54, List!$A$20:$A$23, 0)), "")</f>
        <v/>
      </c>
    </row>
    <row r="55" spans="1:4" x14ac:dyDescent="0.2">
      <c r="A55" s="114"/>
      <c r="B55" s="114"/>
      <c r="C55" s="101"/>
      <c r="D55" s="109" t="str">
        <f>IF(A55&lt;&gt;"", INDEX(List!$B$20:$B$23, MATCH(A55, List!$A$20:$A$23, 0)), "")</f>
        <v/>
      </c>
    </row>
    <row r="56" spans="1:4" x14ac:dyDescent="0.2">
      <c r="A56" s="114"/>
      <c r="B56" s="114"/>
      <c r="C56" s="101"/>
      <c r="D56" s="109" t="str">
        <f>IF(A56&lt;&gt;"", INDEX(List!$B$20:$B$23, MATCH(A56, List!$A$20:$A$23, 0)), "")</f>
        <v/>
      </c>
    </row>
    <row r="57" spans="1:4" x14ac:dyDescent="0.2">
      <c r="A57" s="114"/>
      <c r="B57" s="114"/>
      <c r="C57" s="101"/>
      <c r="D57" s="109" t="str">
        <f>IF(A57&lt;&gt;"", INDEX(List!$B$20:$B$23, MATCH(A57, List!$A$20:$A$23, 0)), "")</f>
        <v/>
      </c>
    </row>
    <row r="58" spans="1:4" x14ac:dyDescent="0.2">
      <c r="A58" s="114"/>
      <c r="B58" s="114"/>
      <c r="C58" s="101"/>
      <c r="D58" s="109" t="str">
        <f>IF(A58&lt;&gt;"", INDEX(List!$B$20:$B$23, MATCH(A58, List!$A$20:$A$23, 0)), "")</f>
        <v/>
      </c>
    </row>
    <row r="59" spans="1:4" x14ac:dyDescent="0.2">
      <c r="A59" s="114"/>
      <c r="B59" s="114"/>
      <c r="C59" s="101"/>
      <c r="D59" s="109" t="str">
        <f>IF(A59&lt;&gt;"", INDEX(List!$B$20:$B$23, MATCH(A59, List!$A$20:$A$23, 0)), "")</f>
        <v/>
      </c>
    </row>
    <row r="60" spans="1:4" x14ac:dyDescent="0.2">
      <c r="A60" s="114"/>
      <c r="B60" s="114"/>
      <c r="C60" s="101"/>
      <c r="D60" s="109" t="str">
        <f>IF(A60&lt;&gt;"", INDEX(List!$B$20:$B$23, MATCH(A60, List!$A$20:$A$23, 0)), "")</f>
        <v/>
      </c>
    </row>
    <row r="61" spans="1:4" x14ac:dyDescent="0.2">
      <c r="A61" s="113"/>
      <c r="B61" s="113"/>
      <c r="C61" s="113"/>
      <c r="D61" s="109"/>
    </row>
    <row r="62" spans="1:4" x14ac:dyDescent="0.2">
      <c r="A62" s="113" t="s">
        <v>236</v>
      </c>
      <c r="B62" s="113"/>
      <c r="C62" s="113"/>
      <c r="D62" s="109"/>
    </row>
  </sheetData>
  <sheetProtection algorithmName="SHA-512" hashValue="Wj/i5S7NlVQRxOKUF8HS37fAfhuhvpXsivTxK2lsvoSB+mEsxAXQkuTgLNi6UJ8LXspZKu//8R0VAcpo6zmMHw==" saltValue="aIi/1mr+s47Q2c8nItCbyw==" spinCount="100000" sheet="1" objects="1" scenarios="1"/>
  <mergeCells count="3">
    <mergeCell ref="A1:C1"/>
    <mergeCell ref="A3:A4"/>
    <mergeCell ref="B3:B4"/>
  </mergeCells>
  <printOptions horizontalCentered="1"/>
  <pageMargins left="0.7" right="0.7" top="0.75" bottom="0.75" header="0.3" footer="0.3"/>
  <pageSetup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List!$A$20:$A$23</xm:f>
          </x14:formula1>
          <xm:sqref>A6:A60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D42"/>
  <sheetViews>
    <sheetView zoomScaleNormal="100" zoomScaleSheetLayoutView="100" workbookViewId="0">
      <selection activeCell="D6" sqref="D6"/>
    </sheetView>
  </sheetViews>
  <sheetFormatPr defaultColWidth="0" defaultRowHeight="12.75" zeroHeight="1" x14ac:dyDescent="0.2"/>
  <cols>
    <col min="1" max="1" width="11.85546875" style="1" customWidth="1"/>
    <col min="2" max="2" width="38.425781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197</v>
      </c>
      <c r="B1" s="117"/>
      <c r="C1" s="117"/>
      <c r="D1" s="117"/>
    </row>
    <row r="2" spans="1:4" x14ac:dyDescent="0.2">
      <c r="A2" s="79"/>
      <c r="B2" s="77"/>
      <c r="C2" s="77"/>
      <c r="D2" s="77"/>
    </row>
    <row r="3" spans="1:4" ht="38.25" x14ac:dyDescent="0.2">
      <c r="A3" s="12"/>
      <c r="B3" s="12"/>
      <c r="C3" s="13" t="s">
        <v>128</v>
      </c>
      <c r="D3" s="13" t="s">
        <v>192</v>
      </c>
    </row>
    <row r="4" spans="1:4" x14ac:dyDescent="0.2">
      <c r="A4" s="12"/>
      <c r="B4" s="12"/>
      <c r="C4" s="28"/>
      <c r="D4" s="28"/>
    </row>
    <row r="5" spans="1:4" x14ac:dyDescent="0.2">
      <c r="A5" s="24">
        <v>1</v>
      </c>
      <c r="B5" s="29" t="s">
        <v>154</v>
      </c>
      <c r="C5" s="80"/>
      <c r="D5" s="80"/>
    </row>
    <row r="6" spans="1:4" x14ac:dyDescent="0.2">
      <c r="A6" s="17">
        <v>1.1000000000000001</v>
      </c>
      <c r="B6" s="80" t="s">
        <v>75</v>
      </c>
      <c r="C6" s="52">
        <f>'I. NOTES INC.STAT BY INDEMNITY '!C38</f>
        <v>0</v>
      </c>
      <c r="D6" s="97"/>
    </row>
    <row r="7" spans="1:4" x14ac:dyDescent="0.2">
      <c r="A7" s="17">
        <v>1.2</v>
      </c>
      <c r="B7" s="80" t="s">
        <v>76</v>
      </c>
      <c r="C7" s="52">
        <f>'I. NOTES INC.STAT BY INDEMNITY '!D38</f>
        <v>0</v>
      </c>
      <c r="D7" s="97"/>
    </row>
    <row r="8" spans="1:4" x14ac:dyDescent="0.2">
      <c r="A8" s="17"/>
      <c r="B8" s="80" t="s">
        <v>77</v>
      </c>
      <c r="C8" s="52">
        <f>SUM(C6:C7)</f>
        <v>0</v>
      </c>
      <c r="D8" s="52">
        <f>SUM(D6:D7)</f>
        <v>0</v>
      </c>
    </row>
    <row r="9" spans="1:4" x14ac:dyDescent="0.2">
      <c r="A9" s="17">
        <v>1.3</v>
      </c>
      <c r="B9" s="80" t="s">
        <v>78</v>
      </c>
      <c r="C9" s="52">
        <f>'I. NOTES INC.STAT BY INDEMNITY '!F38</f>
        <v>0</v>
      </c>
      <c r="D9" s="97"/>
    </row>
    <row r="10" spans="1:4" x14ac:dyDescent="0.2">
      <c r="A10" s="17"/>
      <c r="B10" s="80" t="s">
        <v>79</v>
      </c>
      <c r="C10" s="52">
        <f>C8-C9</f>
        <v>0</v>
      </c>
      <c r="D10" s="52">
        <f>D8-D9</f>
        <v>0</v>
      </c>
    </row>
    <row r="11" spans="1:4" x14ac:dyDescent="0.2">
      <c r="A11" s="17">
        <v>1.4</v>
      </c>
      <c r="B11" s="80" t="s">
        <v>80</v>
      </c>
      <c r="C11" s="52">
        <f>'I. NOTES INC.STAT BY INDEMNITY '!H38</f>
        <v>0</v>
      </c>
      <c r="D11" s="97"/>
    </row>
    <row r="12" spans="1:4" x14ac:dyDescent="0.2">
      <c r="A12" s="24"/>
      <c r="B12" s="29" t="s">
        <v>63</v>
      </c>
      <c r="C12" s="65">
        <f>C10+C11</f>
        <v>0</v>
      </c>
      <c r="D12" s="65">
        <f>D10+D11</f>
        <v>0</v>
      </c>
    </row>
    <row r="13" spans="1:4" x14ac:dyDescent="0.2">
      <c r="A13" s="24"/>
      <c r="B13" s="29"/>
      <c r="C13" s="53"/>
      <c r="D13" s="53"/>
    </row>
    <row r="14" spans="1:4" x14ac:dyDescent="0.2">
      <c r="A14" s="24">
        <v>2</v>
      </c>
      <c r="B14" s="29" t="s">
        <v>155</v>
      </c>
      <c r="C14" s="53"/>
      <c r="D14" s="53"/>
    </row>
    <row r="15" spans="1:4" x14ac:dyDescent="0.2">
      <c r="A15" s="24">
        <v>2.1</v>
      </c>
      <c r="B15" s="29" t="s">
        <v>81</v>
      </c>
      <c r="C15" s="53"/>
      <c r="D15" s="53"/>
    </row>
    <row r="16" spans="1:4" x14ac:dyDescent="0.2">
      <c r="A16" s="17">
        <v>2.11</v>
      </c>
      <c r="B16" s="80" t="s">
        <v>82</v>
      </c>
      <c r="C16" s="98"/>
      <c r="D16" s="97"/>
    </row>
    <row r="17" spans="1:4" x14ac:dyDescent="0.2">
      <c r="A17" s="17">
        <v>2.12</v>
      </c>
      <c r="B17" s="80" t="s">
        <v>83</v>
      </c>
      <c r="C17" s="98"/>
      <c r="D17" s="97"/>
    </row>
    <row r="18" spans="1:4" x14ac:dyDescent="0.2">
      <c r="A18" s="17">
        <v>2.13</v>
      </c>
      <c r="B18" s="80" t="s">
        <v>183</v>
      </c>
      <c r="C18" s="98"/>
      <c r="D18" s="97"/>
    </row>
    <row r="19" spans="1:4" x14ac:dyDescent="0.2">
      <c r="A19" s="17">
        <v>2.14</v>
      </c>
      <c r="B19" s="80" t="s">
        <v>84</v>
      </c>
      <c r="C19" s="98"/>
      <c r="D19" s="97"/>
    </row>
    <row r="20" spans="1:4" x14ac:dyDescent="0.2">
      <c r="A20" s="17">
        <v>2.15</v>
      </c>
      <c r="B20" s="80" t="s">
        <v>85</v>
      </c>
      <c r="C20" s="98"/>
      <c r="D20" s="97"/>
    </row>
    <row r="21" spans="1:4" x14ac:dyDescent="0.2">
      <c r="A21" s="17">
        <v>2.16</v>
      </c>
      <c r="B21" s="80" t="s">
        <v>135</v>
      </c>
      <c r="C21" s="98"/>
      <c r="D21" s="97"/>
    </row>
    <row r="22" spans="1:4" x14ac:dyDescent="0.2">
      <c r="A22" s="24"/>
      <c r="B22" s="29" t="s">
        <v>156</v>
      </c>
      <c r="C22" s="65">
        <f>SUM(C16:C21)</f>
        <v>0</v>
      </c>
      <c r="D22" s="65">
        <f>SUM(D16:D21)</f>
        <v>0</v>
      </c>
    </row>
    <row r="23" spans="1:4" x14ac:dyDescent="0.2">
      <c r="A23" s="24"/>
      <c r="B23" s="29"/>
      <c r="C23" s="53"/>
      <c r="D23" s="53"/>
    </row>
    <row r="24" spans="1:4" x14ac:dyDescent="0.2">
      <c r="A24" s="24">
        <v>2.2000000000000002</v>
      </c>
      <c r="B24" s="29" t="s">
        <v>157</v>
      </c>
      <c r="C24" s="53"/>
      <c r="D24" s="53"/>
    </row>
    <row r="25" spans="1:4" x14ac:dyDescent="0.2">
      <c r="A25" s="17">
        <v>2.21</v>
      </c>
      <c r="B25" s="80" t="s">
        <v>86</v>
      </c>
      <c r="C25" s="98"/>
      <c r="D25" s="97"/>
    </row>
    <row r="26" spans="1:4" x14ac:dyDescent="0.2">
      <c r="A26" s="17">
        <v>2.2200000000000002</v>
      </c>
      <c r="B26" s="80" t="s">
        <v>184</v>
      </c>
      <c r="C26" s="98"/>
      <c r="D26" s="97"/>
    </row>
    <row r="27" spans="1:4" x14ac:dyDescent="0.2">
      <c r="A27" s="17">
        <v>2.23</v>
      </c>
      <c r="B27" s="80" t="s">
        <v>185</v>
      </c>
      <c r="C27" s="98"/>
      <c r="D27" s="97"/>
    </row>
    <row r="28" spans="1:4" x14ac:dyDescent="0.2">
      <c r="A28" s="17">
        <v>2.2400000000000002</v>
      </c>
      <c r="B28" s="80" t="s">
        <v>135</v>
      </c>
      <c r="C28" s="98"/>
      <c r="D28" s="97"/>
    </row>
    <row r="29" spans="1:4" x14ac:dyDescent="0.2">
      <c r="A29" s="17"/>
      <c r="B29" s="29" t="s">
        <v>156</v>
      </c>
      <c r="C29" s="65">
        <f>SUM(C25:C28)</f>
        <v>0</v>
      </c>
      <c r="D29" s="65">
        <f>SUM(D25:D28)</f>
        <v>0</v>
      </c>
    </row>
    <row r="30" spans="1:4" x14ac:dyDescent="0.2">
      <c r="A30" s="24"/>
      <c r="B30" s="29" t="s">
        <v>63</v>
      </c>
      <c r="C30" s="65">
        <f>C22+C29</f>
        <v>0</v>
      </c>
      <c r="D30" s="65">
        <f>D22+D29</f>
        <v>0</v>
      </c>
    </row>
    <row r="31" spans="1:4" x14ac:dyDescent="0.2">
      <c r="A31" s="24"/>
      <c r="B31" s="29"/>
      <c r="C31" s="53"/>
      <c r="D31" s="53"/>
    </row>
    <row r="32" spans="1:4" x14ac:dyDescent="0.2">
      <c r="A32" s="24">
        <v>3</v>
      </c>
      <c r="B32" s="29" t="s">
        <v>260</v>
      </c>
      <c r="C32" s="65">
        <f>'C. INCOME STAT INDEMNITY GROUP'!H10</f>
        <v>0</v>
      </c>
      <c r="D32" s="97"/>
    </row>
    <row r="33" spans="1:4" x14ac:dyDescent="0.2">
      <c r="A33" s="24"/>
      <c r="B33" s="80" t="s">
        <v>180</v>
      </c>
      <c r="C33" s="64"/>
      <c r="D33" s="64"/>
    </row>
    <row r="34" spans="1:4" x14ac:dyDescent="0.2">
      <c r="A34" s="24"/>
      <c r="B34" s="29"/>
      <c r="C34" s="53"/>
      <c r="D34" s="53"/>
    </row>
    <row r="35" spans="1:4" x14ac:dyDescent="0.2">
      <c r="A35" s="24">
        <v>4</v>
      </c>
      <c r="B35" s="29" t="s">
        <v>158</v>
      </c>
      <c r="C35" s="53"/>
      <c r="D35" s="53"/>
    </row>
    <row r="36" spans="1:4" x14ac:dyDescent="0.2">
      <c r="A36" s="17">
        <v>4.0999999999999996</v>
      </c>
      <c r="B36" s="80" t="s">
        <v>87</v>
      </c>
      <c r="C36" s="98"/>
      <c r="D36" s="97"/>
    </row>
    <row r="37" spans="1:4" x14ac:dyDescent="0.2">
      <c r="A37" s="17">
        <v>4.2</v>
      </c>
      <c r="B37" s="80" t="s">
        <v>88</v>
      </c>
      <c r="C37" s="98"/>
      <c r="D37" s="97"/>
    </row>
    <row r="38" spans="1:4" x14ac:dyDescent="0.2">
      <c r="A38" s="17"/>
      <c r="B38" s="80" t="s">
        <v>89</v>
      </c>
      <c r="C38" s="52">
        <f>SUM(C36:C37)</f>
        <v>0</v>
      </c>
      <c r="D38" s="52">
        <f>SUM(D36:D37)</f>
        <v>0</v>
      </c>
    </row>
    <row r="39" spans="1:4" x14ac:dyDescent="0.2">
      <c r="A39" s="17">
        <v>4.3</v>
      </c>
      <c r="B39" s="80" t="s">
        <v>90</v>
      </c>
      <c r="C39" s="98"/>
      <c r="D39" s="97"/>
    </row>
    <row r="40" spans="1:4" x14ac:dyDescent="0.2">
      <c r="A40" s="17"/>
      <c r="B40" s="80" t="s">
        <v>91</v>
      </c>
      <c r="C40" s="52">
        <f>C38-C39</f>
        <v>0</v>
      </c>
      <c r="D40" s="52">
        <f>D38-D39</f>
        <v>0</v>
      </c>
    </row>
    <row r="41" spans="1:4" x14ac:dyDescent="0.2">
      <c r="A41" s="17">
        <v>4.4000000000000004</v>
      </c>
      <c r="B41" s="80" t="s">
        <v>92</v>
      </c>
      <c r="C41" s="98"/>
      <c r="D41" s="97"/>
    </row>
    <row r="42" spans="1:4" x14ac:dyDescent="0.2">
      <c r="A42" s="29"/>
      <c r="B42" s="29" t="s">
        <v>63</v>
      </c>
      <c r="C42" s="65">
        <f>C40+C41</f>
        <v>0</v>
      </c>
      <c r="D42" s="65">
        <f>D40+D41</f>
        <v>0</v>
      </c>
    </row>
  </sheetData>
  <sheetProtection algorithmName="SHA-512" hashValue="2s3+W667m2CqddHS2vjYEOfux9wPi55z3Bhs/ZhNnND38hhDTdbsgP+Eu+t2rCtgB2z+IdkVclVxO+svjVvJqA==" saltValue="Qgo+U8sEeWrPd6s0kbzSmg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D14"/>
  <sheetViews>
    <sheetView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77" customWidth="1"/>
    <col min="2" max="2" width="52.7109375" style="1" bestFit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197</v>
      </c>
      <c r="B1" s="117"/>
      <c r="C1" s="117"/>
      <c r="D1" s="117"/>
    </row>
    <row r="2" spans="1:4" x14ac:dyDescent="0.2">
      <c r="A2" s="118" t="s">
        <v>59</v>
      </c>
      <c r="B2" s="118"/>
      <c r="C2" s="118"/>
      <c r="D2" s="118"/>
    </row>
    <row r="3" spans="1:4" x14ac:dyDescent="0.2">
      <c r="A3" s="104"/>
    </row>
    <row r="4" spans="1:4" ht="38.25" x14ac:dyDescent="0.2">
      <c r="A4" s="16"/>
      <c r="B4" s="16"/>
      <c r="C4" s="13" t="s">
        <v>128</v>
      </c>
      <c r="D4" s="49" t="s">
        <v>192</v>
      </c>
    </row>
    <row r="5" spans="1:4" x14ac:dyDescent="0.2">
      <c r="A5" s="16"/>
      <c r="B5" s="16"/>
      <c r="C5" s="16"/>
      <c r="D5" s="16"/>
    </row>
    <row r="6" spans="1:4" x14ac:dyDescent="0.2">
      <c r="A6" s="24">
        <v>6</v>
      </c>
      <c r="B6" s="16" t="s">
        <v>159</v>
      </c>
      <c r="C6" s="18"/>
      <c r="D6" s="18"/>
    </row>
    <row r="7" spans="1:4" x14ac:dyDescent="0.2">
      <c r="A7" s="17">
        <v>6.1</v>
      </c>
      <c r="B7" s="12" t="s">
        <v>95</v>
      </c>
      <c r="C7" s="98"/>
      <c r="D7" s="97"/>
    </row>
    <row r="8" spans="1:4" x14ac:dyDescent="0.2">
      <c r="A8" s="17">
        <v>6.2</v>
      </c>
      <c r="B8" s="12" t="s">
        <v>135</v>
      </c>
      <c r="C8" s="98"/>
      <c r="D8" s="97"/>
    </row>
    <row r="9" spans="1:4" x14ac:dyDescent="0.2">
      <c r="A9" s="29"/>
      <c r="B9" s="25" t="s">
        <v>63</v>
      </c>
      <c r="C9" s="65">
        <f>SUM(C7:C8)</f>
        <v>0</v>
      </c>
      <c r="D9" s="65">
        <f>SUM(D7:D8)</f>
        <v>0</v>
      </c>
    </row>
    <row r="10" spans="1:4" x14ac:dyDescent="0.2">
      <c r="A10" s="29"/>
      <c r="B10" s="25"/>
      <c r="C10" s="64"/>
      <c r="D10" s="64"/>
    </row>
    <row r="11" spans="1:4" x14ac:dyDescent="0.2">
      <c r="A11" s="24">
        <v>7</v>
      </c>
      <c r="B11" s="16" t="s">
        <v>160</v>
      </c>
      <c r="C11" s="53"/>
      <c r="D11" s="53"/>
    </row>
    <row r="12" spans="1:4" x14ac:dyDescent="0.2">
      <c r="A12" s="17">
        <v>7.1</v>
      </c>
      <c r="B12" s="12" t="s">
        <v>93</v>
      </c>
      <c r="C12" s="98"/>
      <c r="D12" s="97"/>
    </row>
    <row r="13" spans="1:4" x14ac:dyDescent="0.2">
      <c r="A13" s="17">
        <v>7.2</v>
      </c>
      <c r="B13" s="12" t="s">
        <v>94</v>
      </c>
      <c r="C13" s="98"/>
      <c r="D13" s="97"/>
    </row>
    <row r="14" spans="1:4" x14ac:dyDescent="0.2">
      <c r="A14" s="24"/>
      <c r="B14" s="16" t="s">
        <v>63</v>
      </c>
      <c r="C14" s="65">
        <f>SUM(C12:C13)</f>
        <v>0</v>
      </c>
      <c r="D14" s="65">
        <f>SUM(D12:D13)</f>
        <v>0</v>
      </c>
    </row>
  </sheetData>
  <sheetProtection algorithmName="SHA-512" hashValue="tvuj4eCsFcpJFsGYD0PTOsLSRSdEaffjWYRJf1PmzYtkDhrviJTNCJai5wRrlo+vmMYwAUl4hiBOAF/l/83S2g==" saltValue="YeB/H3aqKFKX4k1S5mol0g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I38"/>
  <sheetViews>
    <sheetView zoomScaleNormal="100" zoomScaleSheetLayoutView="100" workbookViewId="0">
      <selection activeCell="C6" sqref="C6"/>
    </sheetView>
  </sheetViews>
  <sheetFormatPr defaultColWidth="0" defaultRowHeight="12.75" zeroHeight="1" x14ac:dyDescent="0.2"/>
  <cols>
    <col min="1" max="1" width="11.85546875" style="4" customWidth="1"/>
    <col min="2" max="2" width="18.28515625" style="78" bestFit="1" customWidth="1"/>
    <col min="3" max="8" width="14.28515625" style="1" customWidth="1"/>
    <col min="9" max="9" width="14.28515625" style="67" customWidth="1"/>
    <col min="10" max="16384" width="9.140625" style="1" hidden="1"/>
  </cols>
  <sheetData>
    <row r="1" spans="1:9" x14ac:dyDescent="0.2">
      <c r="A1" s="117" t="s">
        <v>198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">
      <c r="A2" s="117"/>
      <c r="B2" s="117"/>
      <c r="C2" s="117"/>
      <c r="D2" s="117"/>
      <c r="E2" s="117"/>
      <c r="F2" s="117"/>
      <c r="G2" s="117"/>
      <c r="H2" s="117"/>
      <c r="I2" s="117"/>
    </row>
    <row r="3" spans="1:9" x14ac:dyDescent="0.2"/>
    <row r="4" spans="1:9" ht="51" x14ac:dyDescent="0.2">
      <c r="A4" s="30"/>
      <c r="B4" s="20"/>
      <c r="C4" s="13" t="s">
        <v>237</v>
      </c>
      <c r="D4" s="13" t="s">
        <v>96</v>
      </c>
      <c r="E4" s="13" t="s">
        <v>238</v>
      </c>
      <c r="F4" s="13" t="s">
        <v>239</v>
      </c>
      <c r="G4" s="13" t="s">
        <v>240</v>
      </c>
      <c r="H4" s="13" t="s">
        <v>97</v>
      </c>
      <c r="I4" s="13" t="s">
        <v>241</v>
      </c>
    </row>
    <row r="5" spans="1:9" ht="25.5" x14ac:dyDescent="0.2">
      <c r="A5" s="31">
        <v>1.1000000000000001</v>
      </c>
      <c r="B5" s="22" t="s">
        <v>242</v>
      </c>
      <c r="C5" s="22"/>
      <c r="D5" s="22"/>
      <c r="E5" s="22"/>
      <c r="F5" s="22"/>
      <c r="G5" s="22"/>
      <c r="H5" s="22"/>
      <c r="I5" s="22"/>
    </row>
    <row r="6" spans="1:9" x14ac:dyDescent="0.2">
      <c r="A6" s="32">
        <v>1.1100000000000001</v>
      </c>
      <c r="B6" s="20" t="s">
        <v>98</v>
      </c>
      <c r="C6" s="102"/>
      <c r="D6" s="102"/>
      <c r="E6" s="55">
        <f>SUM(C6:D6)</f>
        <v>0</v>
      </c>
      <c r="F6" s="102"/>
      <c r="G6" s="55">
        <f>E6-F6</f>
        <v>0</v>
      </c>
      <c r="H6" s="102"/>
      <c r="I6" s="54">
        <f>SUM(G6:H6)</f>
        <v>0</v>
      </c>
    </row>
    <row r="7" spans="1:9" x14ac:dyDescent="0.2">
      <c r="A7" s="32">
        <v>1.1200000000000001</v>
      </c>
      <c r="B7" s="20" t="s">
        <v>99</v>
      </c>
      <c r="C7" s="102"/>
      <c r="D7" s="102"/>
      <c r="E7" s="55">
        <f>SUM(C7:D7)</f>
        <v>0</v>
      </c>
      <c r="F7" s="102"/>
      <c r="G7" s="55">
        <f>E7-F7</f>
        <v>0</v>
      </c>
      <c r="H7" s="102"/>
      <c r="I7" s="54">
        <f>SUM(G7:H7)</f>
        <v>0</v>
      </c>
    </row>
    <row r="8" spans="1:9" x14ac:dyDescent="0.2">
      <c r="A8" s="32">
        <v>1.1299999999999999</v>
      </c>
      <c r="B8" s="20" t="s">
        <v>100</v>
      </c>
      <c r="C8" s="102"/>
      <c r="D8" s="102"/>
      <c r="E8" s="55">
        <f>SUM(C8:D8)</f>
        <v>0</v>
      </c>
      <c r="F8" s="102"/>
      <c r="G8" s="55">
        <f>E8-F8</f>
        <v>0</v>
      </c>
      <c r="H8" s="102"/>
      <c r="I8" s="54">
        <f>SUM(G8:H8)</f>
        <v>0</v>
      </c>
    </row>
    <row r="9" spans="1:9" x14ac:dyDescent="0.2">
      <c r="A9" s="32">
        <v>1.1399999999999999</v>
      </c>
      <c r="B9" s="20" t="s">
        <v>33</v>
      </c>
      <c r="C9" s="102"/>
      <c r="D9" s="102"/>
      <c r="E9" s="55">
        <f>SUM(C9:D9)</f>
        <v>0</v>
      </c>
      <c r="F9" s="102"/>
      <c r="G9" s="55">
        <f>E9-F9</f>
        <v>0</v>
      </c>
      <c r="H9" s="102"/>
      <c r="I9" s="54">
        <f>SUM(G9:H9)</f>
        <v>0</v>
      </c>
    </row>
    <row r="10" spans="1:9" s="67" customFormat="1" x14ac:dyDescent="0.2">
      <c r="A10" s="31"/>
      <c r="B10" s="22" t="s">
        <v>156</v>
      </c>
      <c r="C10" s="54">
        <f>SUM(C6:C9)</f>
        <v>0</v>
      </c>
      <c r="D10" s="54">
        <f t="shared" ref="D10:I10" si="0">SUM(D6:D9)</f>
        <v>0</v>
      </c>
      <c r="E10" s="54">
        <f t="shared" si="0"/>
        <v>0</v>
      </c>
      <c r="F10" s="54">
        <f t="shared" si="0"/>
        <v>0</v>
      </c>
      <c r="G10" s="54">
        <f t="shared" si="0"/>
        <v>0</v>
      </c>
      <c r="H10" s="54">
        <f t="shared" si="0"/>
        <v>0</v>
      </c>
      <c r="I10" s="54">
        <f t="shared" si="0"/>
        <v>0</v>
      </c>
    </row>
    <row r="11" spans="1:9" x14ac:dyDescent="0.2">
      <c r="A11" s="32"/>
      <c r="B11" s="20"/>
      <c r="C11" s="61"/>
      <c r="D11" s="61"/>
      <c r="E11" s="61"/>
      <c r="F11" s="61"/>
      <c r="G11" s="61"/>
      <c r="H11" s="61"/>
      <c r="I11" s="82"/>
    </row>
    <row r="12" spans="1:9" x14ac:dyDescent="0.2">
      <c r="A12" s="31">
        <v>1.2</v>
      </c>
      <c r="B12" s="22" t="s">
        <v>61</v>
      </c>
      <c r="C12" s="62"/>
      <c r="D12" s="62"/>
      <c r="E12" s="62"/>
      <c r="F12" s="62"/>
      <c r="G12" s="62"/>
      <c r="H12" s="62"/>
      <c r="I12" s="82"/>
    </row>
    <row r="13" spans="1:9" x14ac:dyDescent="0.2">
      <c r="A13" s="32">
        <v>1.21</v>
      </c>
      <c r="B13" s="20" t="s">
        <v>101</v>
      </c>
      <c r="C13" s="102"/>
      <c r="D13" s="102"/>
      <c r="E13" s="55">
        <f>SUM(C13:D13)</f>
        <v>0</v>
      </c>
      <c r="F13" s="102"/>
      <c r="G13" s="55">
        <f>E13-F13</f>
        <v>0</v>
      </c>
      <c r="H13" s="102"/>
      <c r="I13" s="54">
        <f>SUM(G13:H13)</f>
        <v>0</v>
      </c>
    </row>
    <row r="14" spans="1:9" x14ac:dyDescent="0.2">
      <c r="A14" s="32">
        <v>1.22</v>
      </c>
      <c r="B14" s="20" t="s">
        <v>102</v>
      </c>
      <c r="C14" s="102"/>
      <c r="D14" s="102"/>
      <c r="E14" s="55">
        <f>SUM(C14:D14)</f>
        <v>0</v>
      </c>
      <c r="F14" s="102"/>
      <c r="G14" s="55">
        <f>E14-F14</f>
        <v>0</v>
      </c>
      <c r="H14" s="102"/>
      <c r="I14" s="54">
        <f>SUM(G14:H14)</f>
        <v>0</v>
      </c>
    </row>
    <row r="15" spans="1:9" x14ac:dyDescent="0.2">
      <c r="A15" s="32">
        <v>1.23</v>
      </c>
      <c r="B15" s="20" t="s">
        <v>100</v>
      </c>
      <c r="C15" s="102"/>
      <c r="D15" s="102"/>
      <c r="E15" s="55">
        <f>SUM(C15:D15)</f>
        <v>0</v>
      </c>
      <c r="F15" s="102"/>
      <c r="G15" s="55">
        <f>E15-F15</f>
        <v>0</v>
      </c>
      <c r="H15" s="102"/>
      <c r="I15" s="54">
        <f>SUM(G15:H15)</f>
        <v>0</v>
      </c>
    </row>
    <row r="16" spans="1:9" x14ac:dyDescent="0.2">
      <c r="A16" s="32">
        <v>1.24</v>
      </c>
      <c r="B16" s="20" t="s">
        <v>33</v>
      </c>
      <c r="C16" s="102"/>
      <c r="D16" s="102"/>
      <c r="E16" s="55">
        <f>SUM(C16:D16)</f>
        <v>0</v>
      </c>
      <c r="F16" s="102"/>
      <c r="G16" s="55">
        <f>E16-F16</f>
        <v>0</v>
      </c>
      <c r="H16" s="102"/>
      <c r="I16" s="54">
        <f>SUM(G16:H16)</f>
        <v>0</v>
      </c>
    </row>
    <row r="17" spans="1:9" s="72" customFormat="1" x14ac:dyDescent="0.2">
      <c r="A17" s="60"/>
      <c r="B17" s="58" t="s">
        <v>156</v>
      </c>
      <c r="C17" s="63">
        <f>SUM(C13:C16)</f>
        <v>0</v>
      </c>
      <c r="D17" s="63">
        <f t="shared" ref="D17:I17" si="1">SUM(D13:D16)</f>
        <v>0</v>
      </c>
      <c r="E17" s="63">
        <f t="shared" si="1"/>
        <v>0</v>
      </c>
      <c r="F17" s="63">
        <f t="shared" si="1"/>
        <v>0</v>
      </c>
      <c r="G17" s="63">
        <f t="shared" si="1"/>
        <v>0</v>
      </c>
      <c r="H17" s="63">
        <f t="shared" si="1"/>
        <v>0</v>
      </c>
      <c r="I17" s="63">
        <f t="shared" si="1"/>
        <v>0</v>
      </c>
    </row>
    <row r="18" spans="1:9" x14ac:dyDescent="0.2">
      <c r="A18" s="32"/>
      <c r="B18" s="20"/>
      <c r="C18" s="61"/>
      <c r="D18" s="61"/>
      <c r="E18" s="61"/>
      <c r="F18" s="61"/>
      <c r="G18" s="61"/>
      <c r="H18" s="61"/>
      <c r="I18" s="82"/>
    </row>
    <row r="19" spans="1:9" ht="38.25" x14ac:dyDescent="0.2">
      <c r="A19" s="87">
        <v>1.3</v>
      </c>
      <c r="B19" s="22" t="s">
        <v>243</v>
      </c>
      <c r="C19" s="61"/>
      <c r="D19" s="61"/>
      <c r="E19" s="61"/>
      <c r="F19" s="61"/>
      <c r="G19" s="61"/>
      <c r="H19" s="61"/>
      <c r="I19" s="82"/>
    </row>
    <row r="20" spans="1:9" x14ac:dyDescent="0.2">
      <c r="A20" s="32">
        <v>1.31</v>
      </c>
      <c r="B20" s="20" t="s">
        <v>103</v>
      </c>
      <c r="C20" s="102"/>
      <c r="D20" s="102"/>
      <c r="E20" s="55">
        <f>SUM(C20:D20)</f>
        <v>0</v>
      </c>
      <c r="F20" s="102"/>
      <c r="G20" s="55">
        <f>E20-F20</f>
        <v>0</v>
      </c>
      <c r="H20" s="102"/>
      <c r="I20" s="54">
        <f>SUM(G20:H20)</f>
        <v>0</v>
      </c>
    </row>
    <row r="21" spans="1:9" x14ac:dyDescent="0.2">
      <c r="A21" s="32">
        <v>1.32</v>
      </c>
      <c r="B21" s="20" t="s">
        <v>104</v>
      </c>
      <c r="C21" s="102"/>
      <c r="D21" s="102"/>
      <c r="E21" s="55">
        <f>SUM(C21:D21)</f>
        <v>0</v>
      </c>
      <c r="F21" s="102"/>
      <c r="G21" s="55">
        <f>E21-F21</f>
        <v>0</v>
      </c>
      <c r="H21" s="102"/>
      <c r="I21" s="54">
        <f>SUM(G21:H21)</f>
        <v>0</v>
      </c>
    </row>
    <row r="22" spans="1:9" x14ac:dyDescent="0.2">
      <c r="A22" s="32">
        <v>1.33</v>
      </c>
      <c r="B22" s="20" t="s">
        <v>105</v>
      </c>
      <c r="C22" s="102"/>
      <c r="D22" s="102"/>
      <c r="E22" s="55">
        <f>SUM(C22:D22)</f>
        <v>0</v>
      </c>
      <c r="F22" s="102"/>
      <c r="G22" s="55">
        <f>E22-F22</f>
        <v>0</v>
      </c>
      <c r="H22" s="102"/>
      <c r="I22" s="54">
        <f>SUM(G22:H22)</f>
        <v>0</v>
      </c>
    </row>
    <row r="23" spans="1:9" x14ac:dyDescent="0.2">
      <c r="A23" s="32">
        <v>1.34</v>
      </c>
      <c r="B23" s="20" t="s">
        <v>33</v>
      </c>
      <c r="C23" s="102"/>
      <c r="D23" s="102"/>
      <c r="E23" s="55">
        <f>SUM(C23:D23)</f>
        <v>0</v>
      </c>
      <c r="F23" s="102"/>
      <c r="G23" s="55">
        <f>E23-F23</f>
        <v>0</v>
      </c>
      <c r="H23" s="102"/>
      <c r="I23" s="54">
        <f>SUM(G23:H23)</f>
        <v>0</v>
      </c>
    </row>
    <row r="24" spans="1:9" s="72" customFormat="1" x14ac:dyDescent="0.2">
      <c r="A24" s="60"/>
      <c r="B24" s="58" t="s">
        <v>156</v>
      </c>
      <c r="C24" s="63">
        <f>SUM(C20:C23)</f>
        <v>0</v>
      </c>
      <c r="D24" s="63">
        <f t="shared" ref="D24:I24" si="2">SUM(D20:D23)</f>
        <v>0</v>
      </c>
      <c r="E24" s="63">
        <f t="shared" si="2"/>
        <v>0</v>
      </c>
      <c r="F24" s="63">
        <f t="shared" si="2"/>
        <v>0</v>
      </c>
      <c r="G24" s="63">
        <f t="shared" si="2"/>
        <v>0</v>
      </c>
      <c r="H24" s="63">
        <f t="shared" si="2"/>
        <v>0</v>
      </c>
      <c r="I24" s="63">
        <f t="shared" si="2"/>
        <v>0</v>
      </c>
    </row>
    <row r="25" spans="1:9" x14ac:dyDescent="0.2">
      <c r="A25" s="32"/>
      <c r="B25" s="20"/>
      <c r="C25" s="61"/>
      <c r="D25" s="61"/>
      <c r="E25" s="61"/>
      <c r="F25" s="61"/>
      <c r="G25" s="61"/>
      <c r="H25" s="61"/>
      <c r="I25" s="82"/>
    </row>
    <row r="26" spans="1:9" x14ac:dyDescent="0.2">
      <c r="A26" s="31">
        <v>1.4</v>
      </c>
      <c r="B26" s="22" t="s">
        <v>32</v>
      </c>
      <c r="C26" s="61"/>
      <c r="D26" s="61"/>
      <c r="E26" s="61"/>
      <c r="F26" s="61"/>
      <c r="G26" s="61"/>
      <c r="H26" s="61"/>
      <c r="I26" s="82"/>
    </row>
    <row r="27" spans="1:9" x14ac:dyDescent="0.2">
      <c r="A27" s="32">
        <v>1.41</v>
      </c>
      <c r="B27" s="20" t="s">
        <v>106</v>
      </c>
      <c r="C27" s="102"/>
      <c r="D27" s="102"/>
      <c r="E27" s="55">
        <f t="shared" ref="E27:E32" si="3">SUM(C27:D27)</f>
        <v>0</v>
      </c>
      <c r="F27" s="102"/>
      <c r="G27" s="55">
        <f t="shared" ref="G27:G32" si="4">E27-F27</f>
        <v>0</v>
      </c>
      <c r="H27" s="102"/>
      <c r="I27" s="54">
        <f t="shared" ref="I27:I32" si="5">SUM(G27:H27)</f>
        <v>0</v>
      </c>
    </row>
    <row r="28" spans="1:9" ht="25.5" x14ac:dyDescent="0.2">
      <c r="A28" s="88">
        <v>1.42</v>
      </c>
      <c r="B28" s="20" t="s">
        <v>244</v>
      </c>
      <c r="C28" s="102"/>
      <c r="D28" s="102"/>
      <c r="E28" s="55">
        <f t="shared" si="3"/>
        <v>0</v>
      </c>
      <c r="F28" s="102"/>
      <c r="G28" s="55">
        <f t="shared" si="4"/>
        <v>0</v>
      </c>
      <c r="H28" s="102"/>
      <c r="I28" s="54">
        <f t="shared" si="5"/>
        <v>0</v>
      </c>
    </row>
    <row r="29" spans="1:9" ht="25.5" x14ac:dyDescent="0.2">
      <c r="A29" s="88">
        <v>1.43</v>
      </c>
      <c r="B29" s="20" t="s">
        <v>245</v>
      </c>
      <c r="C29" s="102"/>
      <c r="D29" s="102"/>
      <c r="E29" s="55">
        <f t="shared" si="3"/>
        <v>0</v>
      </c>
      <c r="F29" s="102"/>
      <c r="G29" s="55">
        <f t="shared" si="4"/>
        <v>0</v>
      </c>
      <c r="H29" s="102"/>
      <c r="I29" s="54">
        <f t="shared" si="5"/>
        <v>0</v>
      </c>
    </row>
    <row r="30" spans="1:9" ht="25.5" x14ac:dyDescent="0.2">
      <c r="A30" s="88">
        <v>1.44</v>
      </c>
      <c r="B30" s="20" t="s">
        <v>246</v>
      </c>
      <c r="C30" s="102"/>
      <c r="D30" s="102"/>
      <c r="E30" s="55">
        <f t="shared" si="3"/>
        <v>0</v>
      </c>
      <c r="F30" s="102"/>
      <c r="G30" s="55">
        <f t="shared" si="4"/>
        <v>0</v>
      </c>
      <c r="H30" s="102"/>
      <c r="I30" s="54">
        <f t="shared" si="5"/>
        <v>0</v>
      </c>
    </row>
    <row r="31" spans="1:9" ht="25.5" x14ac:dyDescent="0.2">
      <c r="A31" s="88">
        <v>1.45</v>
      </c>
      <c r="B31" s="20" t="s">
        <v>247</v>
      </c>
      <c r="C31" s="102"/>
      <c r="D31" s="102"/>
      <c r="E31" s="55">
        <f t="shared" si="3"/>
        <v>0</v>
      </c>
      <c r="F31" s="102"/>
      <c r="G31" s="55">
        <f t="shared" si="4"/>
        <v>0</v>
      </c>
      <c r="H31" s="102"/>
      <c r="I31" s="54">
        <f t="shared" si="5"/>
        <v>0</v>
      </c>
    </row>
    <row r="32" spans="1:9" x14ac:dyDescent="0.2">
      <c r="A32" s="32">
        <v>1.46</v>
      </c>
      <c r="B32" s="20" t="s">
        <v>33</v>
      </c>
      <c r="C32" s="102"/>
      <c r="D32" s="102"/>
      <c r="E32" s="55">
        <f t="shared" si="3"/>
        <v>0</v>
      </c>
      <c r="F32" s="102"/>
      <c r="G32" s="55">
        <f t="shared" si="4"/>
        <v>0</v>
      </c>
      <c r="H32" s="102"/>
      <c r="I32" s="54">
        <f t="shared" si="5"/>
        <v>0</v>
      </c>
    </row>
    <row r="33" spans="1:9" s="72" customFormat="1" x14ac:dyDescent="0.2">
      <c r="A33" s="60"/>
      <c r="B33" s="58" t="s">
        <v>156</v>
      </c>
      <c r="C33" s="63">
        <f>SUM(C27:C32)</f>
        <v>0</v>
      </c>
      <c r="D33" s="63">
        <f t="shared" ref="D33:I33" si="6">SUM(D27:D32)</f>
        <v>0</v>
      </c>
      <c r="E33" s="63">
        <f t="shared" si="6"/>
        <v>0</v>
      </c>
      <c r="F33" s="63">
        <f t="shared" si="6"/>
        <v>0</v>
      </c>
      <c r="G33" s="63">
        <f t="shared" si="6"/>
        <v>0</v>
      </c>
      <c r="H33" s="63">
        <f t="shared" si="6"/>
        <v>0</v>
      </c>
      <c r="I33" s="63">
        <f t="shared" si="6"/>
        <v>0</v>
      </c>
    </row>
    <row r="34" spans="1:9" x14ac:dyDescent="0.2">
      <c r="A34" s="32"/>
      <c r="B34" s="20"/>
      <c r="C34" s="61"/>
      <c r="D34" s="61"/>
      <c r="E34" s="61"/>
      <c r="F34" s="61"/>
      <c r="G34" s="61"/>
      <c r="H34" s="61"/>
      <c r="I34" s="82"/>
    </row>
    <row r="35" spans="1:9" x14ac:dyDescent="0.2">
      <c r="A35" s="31">
        <v>1.5</v>
      </c>
      <c r="B35" s="22" t="s">
        <v>33</v>
      </c>
      <c r="C35" s="61"/>
      <c r="D35" s="61"/>
      <c r="E35" s="61"/>
      <c r="F35" s="61"/>
      <c r="G35" s="61"/>
      <c r="H35" s="61"/>
      <c r="I35" s="82"/>
    </row>
    <row r="36" spans="1:9" x14ac:dyDescent="0.2">
      <c r="A36" s="32">
        <v>1.51</v>
      </c>
      <c r="B36" s="20" t="s">
        <v>135</v>
      </c>
      <c r="C36" s="102"/>
      <c r="D36" s="102"/>
      <c r="E36" s="55">
        <f>SUM(C36:D36)</f>
        <v>0</v>
      </c>
      <c r="F36" s="102"/>
      <c r="G36" s="55">
        <f>E36-F36</f>
        <v>0</v>
      </c>
      <c r="H36" s="102"/>
      <c r="I36" s="54">
        <f>SUM(G36:H36)</f>
        <v>0</v>
      </c>
    </row>
    <row r="37" spans="1:9" s="72" customFormat="1" x14ac:dyDescent="0.2">
      <c r="A37" s="60"/>
      <c r="B37" s="58" t="s">
        <v>156</v>
      </c>
      <c r="C37" s="63">
        <f>SUM(C36)</f>
        <v>0</v>
      </c>
      <c r="D37" s="63">
        <f t="shared" ref="D37:I37" si="7">SUM(D36)</f>
        <v>0</v>
      </c>
      <c r="E37" s="63">
        <f t="shared" si="7"/>
        <v>0</v>
      </c>
      <c r="F37" s="63">
        <f t="shared" si="7"/>
        <v>0</v>
      </c>
      <c r="G37" s="63">
        <f t="shared" si="7"/>
        <v>0</v>
      </c>
      <c r="H37" s="63">
        <f t="shared" si="7"/>
        <v>0</v>
      </c>
      <c r="I37" s="63">
        <f t="shared" si="7"/>
        <v>0</v>
      </c>
    </row>
    <row r="38" spans="1:9" s="72" customFormat="1" x14ac:dyDescent="0.2">
      <c r="A38" s="59"/>
      <c r="B38" s="58" t="s">
        <v>63</v>
      </c>
      <c r="C38" s="63">
        <f>C37+C33+C24+C17+C10</f>
        <v>0</v>
      </c>
      <c r="D38" s="63">
        <f t="shared" ref="D38:I38" si="8">D37+D33+D24+D17+D10</f>
        <v>0</v>
      </c>
      <c r="E38" s="63">
        <f t="shared" si="8"/>
        <v>0</v>
      </c>
      <c r="F38" s="63">
        <f t="shared" si="8"/>
        <v>0</v>
      </c>
      <c r="G38" s="63">
        <f t="shared" si="8"/>
        <v>0</v>
      </c>
      <c r="H38" s="63">
        <f t="shared" si="8"/>
        <v>0</v>
      </c>
      <c r="I38" s="63">
        <f t="shared" si="8"/>
        <v>0</v>
      </c>
    </row>
  </sheetData>
  <sheetProtection algorithmName="SHA-512" hashValue="QSY2vk4WEQdIuZGZFoOnhB5o63FSm4ogncGWpROY7qitFOvnN08T0JsQZNnyv5p7YbfI1icFJbdP/z7Q5vU43Q==" saltValue="1RqwyKIUmrYNhHwvhT1OkA==" spinCount="100000" sheet="1" objects="1" scenarios="1"/>
  <mergeCells count="2">
    <mergeCell ref="A1:I1"/>
    <mergeCell ref="A2:I2"/>
  </mergeCells>
  <printOptions horizontalCentered="1"/>
  <pageMargins left="0.7" right="0.7" top="0.75" bottom="0.75" header="0.3" footer="0.3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E25"/>
  <sheetViews>
    <sheetView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1" customWidth="1"/>
    <col min="2" max="2" width="30.28515625" style="1" customWidth="1"/>
    <col min="3" max="4" width="15.85546875" style="1" customWidth="1"/>
    <col min="5" max="5" width="15.85546875" style="67" customWidth="1"/>
    <col min="6" max="16384" width="9.140625" style="1" hidden="1"/>
  </cols>
  <sheetData>
    <row r="1" spans="1:5" x14ac:dyDescent="0.2">
      <c r="A1" s="129" t="s">
        <v>199</v>
      </c>
      <c r="B1" s="129"/>
      <c r="C1" s="129"/>
      <c r="D1" s="129"/>
      <c r="E1" s="129"/>
    </row>
    <row r="2" spans="1:5" x14ac:dyDescent="0.2">
      <c r="A2" s="33"/>
      <c r="B2" s="33"/>
      <c r="C2" s="33"/>
      <c r="D2" s="33"/>
      <c r="E2" s="76"/>
    </row>
    <row r="3" spans="1:5" ht="25.5" x14ac:dyDescent="0.2">
      <c r="A3" s="27" t="s">
        <v>15</v>
      </c>
      <c r="B3" s="19"/>
      <c r="C3" s="13" t="s">
        <v>248</v>
      </c>
      <c r="D3" s="13" t="s">
        <v>124</v>
      </c>
      <c r="E3" s="13" t="s">
        <v>63</v>
      </c>
    </row>
    <row r="4" spans="1:5" x14ac:dyDescent="0.2">
      <c r="A4" s="15"/>
      <c r="B4" s="34"/>
      <c r="C4" s="35"/>
      <c r="D4" s="15"/>
      <c r="E4" s="36"/>
    </row>
    <row r="5" spans="1:5" x14ac:dyDescent="0.2">
      <c r="A5" s="24">
        <v>1</v>
      </c>
      <c r="B5" s="25" t="s">
        <v>107</v>
      </c>
      <c r="C5" s="37"/>
      <c r="D5" s="34"/>
      <c r="E5" s="36"/>
    </row>
    <row r="6" spans="1:5" x14ac:dyDescent="0.2">
      <c r="A6" s="14"/>
      <c r="B6" s="34"/>
      <c r="C6" s="37"/>
      <c r="D6" s="34"/>
      <c r="E6" s="36"/>
    </row>
    <row r="7" spans="1:5" x14ac:dyDescent="0.2">
      <c r="A7" s="17">
        <v>1.1000000000000001</v>
      </c>
      <c r="B7" s="34" t="s">
        <v>45</v>
      </c>
      <c r="C7" s="98"/>
      <c r="D7" s="98"/>
      <c r="E7" s="65">
        <f>SUM(C7:D7)</f>
        <v>0</v>
      </c>
    </row>
    <row r="8" spans="1:5" x14ac:dyDescent="0.2">
      <c r="A8" s="17"/>
      <c r="B8" s="34"/>
      <c r="C8" s="53"/>
      <c r="D8" s="57"/>
      <c r="E8" s="81"/>
    </row>
    <row r="9" spans="1:5" x14ac:dyDescent="0.2">
      <c r="A9" s="17">
        <v>1.2</v>
      </c>
      <c r="B9" s="34" t="s">
        <v>46</v>
      </c>
      <c r="C9" s="98"/>
      <c r="D9" s="98"/>
      <c r="E9" s="65">
        <f>SUM(C9:D9)</f>
        <v>0</v>
      </c>
    </row>
    <row r="10" spans="1:5" x14ac:dyDescent="0.2">
      <c r="A10" s="17"/>
      <c r="B10" s="34"/>
      <c r="C10" s="53"/>
      <c r="D10" s="57"/>
      <c r="E10" s="81"/>
    </row>
    <row r="11" spans="1:5" x14ac:dyDescent="0.2">
      <c r="A11" s="17">
        <v>1.3</v>
      </c>
      <c r="B11" s="34" t="s">
        <v>47</v>
      </c>
      <c r="C11" s="52">
        <f>C12+C13</f>
        <v>0</v>
      </c>
      <c r="D11" s="52">
        <f>D12+D13</f>
        <v>0</v>
      </c>
      <c r="E11" s="65">
        <f>E12+E13</f>
        <v>0</v>
      </c>
    </row>
    <row r="12" spans="1:5" x14ac:dyDescent="0.2">
      <c r="A12" s="17">
        <v>1.31</v>
      </c>
      <c r="B12" s="34" t="s">
        <v>161</v>
      </c>
      <c r="C12" s="98"/>
      <c r="D12" s="98"/>
      <c r="E12" s="65">
        <f>SUM(C12:D12)</f>
        <v>0</v>
      </c>
    </row>
    <row r="13" spans="1:5" x14ac:dyDescent="0.2">
      <c r="A13" s="17">
        <v>1.32</v>
      </c>
      <c r="B13" s="34" t="s">
        <v>162</v>
      </c>
      <c r="C13" s="98"/>
      <c r="D13" s="98"/>
      <c r="E13" s="65">
        <f>SUM(C13:D13)</f>
        <v>0</v>
      </c>
    </row>
    <row r="14" spans="1:5" x14ac:dyDescent="0.2">
      <c r="A14" s="17"/>
      <c r="B14" s="34"/>
      <c r="C14" s="53"/>
      <c r="D14" s="57"/>
      <c r="E14" s="81"/>
    </row>
    <row r="15" spans="1:5" x14ac:dyDescent="0.2">
      <c r="A15" s="17">
        <v>1.4</v>
      </c>
      <c r="B15" s="34" t="s">
        <v>113</v>
      </c>
      <c r="C15" s="98"/>
      <c r="D15" s="98"/>
      <c r="E15" s="65">
        <f>SUM(C15:D15)</f>
        <v>0</v>
      </c>
    </row>
    <row r="16" spans="1:5" x14ac:dyDescent="0.2">
      <c r="A16" s="17"/>
      <c r="B16" s="34"/>
      <c r="C16" s="53"/>
      <c r="D16" s="57"/>
      <c r="E16" s="81"/>
    </row>
    <row r="17" spans="1:5" x14ac:dyDescent="0.2">
      <c r="A17" s="17">
        <v>1.5</v>
      </c>
      <c r="B17" s="34" t="s">
        <v>53</v>
      </c>
      <c r="C17" s="52">
        <f>C18+C19</f>
        <v>0</v>
      </c>
      <c r="D17" s="52">
        <f>D18+D19</f>
        <v>0</v>
      </c>
      <c r="E17" s="65">
        <f>E18+E19</f>
        <v>0</v>
      </c>
    </row>
    <row r="18" spans="1:5" x14ac:dyDescent="0.2">
      <c r="A18" s="17">
        <v>1.51</v>
      </c>
      <c r="B18" s="34" t="s">
        <v>163</v>
      </c>
      <c r="C18" s="98"/>
      <c r="D18" s="98"/>
      <c r="E18" s="65">
        <f>SUM(C18:D18)</f>
        <v>0</v>
      </c>
    </row>
    <row r="19" spans="1:5" x14ac:dyDescent="0.2">
      <c r="A19" s="17">
        <v>1.52</v>
      </c>
      <c r="B19" s="34" t="s">
        <v>164</v>
      </c>
      <c r="C19" s="98"/>
      <c r="D19" s="98"/>
      <c r="E19" s="65">
        <f>SUM(C19:D19)</f>
        <v>0</v>
      </c>
    </row>
    <row r="20" spans="1:5" x14ac:dyDescent="0.2">
      <c r="A20" s="17"/>
      <c r="B20" s="34"/>
      <c r="C20" s="53"/>
      <c r="D20" s="57"/>
      <c r="E20" s="81"/>
    </row>
    <row r="21" spans="1:5" x14ac:dyDescent="0.2">
      <c r="A21" s="17">
        <v>1.6</v>
      </c>
      <c r="B21" s="34" t="s">
        <v>135</v>
      </c>
      <c r="C21" s="98"/>
      <c r="D21" s="98"/>
      <c r="E21" s="65">
        <f>SUM(C21:D21)</f>
        <v>0</v>
      </c>
    </row>
    <row r="22" spans="1:5" x14ac:dyDescent="0.2">
      <c r="A22" s="14"/>
      <c r="B22" s="25"/>
      <c r="C22" s="53"/>
      <c r="D22" s="57"/>
      <c r="E22" s="81"/>
    </row>
    <row r="23" spans="1:5" s="67" customFormat="1" x14ac:dyDescent="0.2">
      <c r="A23" s="15"/>
      <c r="B23" s="25" t="s">
        <v>165</v>
      </c>
      <c r="C23" s="65">
        <f>C7+C9+C12+C13+C15+C18+C19+C21</f>
        <v>0</v>
      </c>
      <c r="D23" s="65">
        <f>D7+D9+D12+D13+D15+D18+D19+D21</f>
        <v>0</v>
      </c>
      <c r="E23" s="65">
        <f>E7+E9+E12+E13+E15+E18+E19+E21</f>
        <v>0</v>
      </c>
    </row>
    <row r="24" spans="1:5" hidden="1" x14ac:dyDescent="0.2">
      <c r="C24" s="66"/>
      <c r="D24" s="66"/>
      <c r="E24" s="83"/>
    </row>
    <row r="25" spans="1:5" hidden="1" x14ac:dyDescent="0.2">
      <c r="A25" s="11"/>
      <c r="B25" s="11"/>
      <c r="C25" s="11"/>
      <c r="D25" s="11"/>
      <c r="E25" s="11"/>
    </row>
  </sheetData>
  <sheetProtection algorithmName="SHA-512" hashValue="m7F0rAg0dz0Oc/no6++79YKLNgkWvnqHcLZUaZHLDT5gSACFshNMszyB9Xu8IrDmvKYKRWmU9kbybgpazyF+lw==" saltValue="monV29sR6hJUYpOoDXgWOQ==" spinCount="100000" sheet="1" objects="1" scenarios="1"/>
  <mergeCells count="1">
    <mergeCell ref="A1:E1"/>
  </mergeCells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E46"/>
  <sheetViews>
    <sheetView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11.85546875" style="1" customWidth="1"/>
    <col min="2" max="2" width="42" style="1" customWidth="1"/>
    <col min="3" max="5" width="14.28515625" style="1" customWidth="1"/>
    <col min="6" max="16384" width="9.140625" style="1" hidden="1"/>
  </cols>
  <sheetData>
    <row r="1" spans="1:5" x14ac:dyDescent="0.2">
      <c r="A1" s="117" t="s">
        <v>200</v>
      </c>
      <c r="B1" s="117"/>
      <c r="C1" s="117"/>
      <c r="D1" s="117"/>
      <c r="E1" s="117"/>
    </row>
    <row r="2" spans="1:5" x14ac:dyDescent="0.2">
      <c r="A2" s="74"/>
    </row>
    <row r="3" spans="1:5" ht="26.25" customHeight="1" x14ac:dyDescent="0.2">
      <c r="A3" s="38" t="s">
        <v>15</v>
      </c>
      <c r="B3" s="39" t="s">
        <v>169</v>
      </c>
      <c r="C3" s="40" t="s">
        <v>166</v>
      </c>
      <c r="D3" s="40" t="s">
        <v>167</v>
      </c>
      <c r="E3" s="40" t="s">
        <v>168</v>
      </c>
    </row>
    <row r="4" spans="1:5" x14ac:dyDescent="0.2">
      <c r="A4" s="16"/>
      <c r="B4" s="16"/>
      <c r="C4" s="16"/>
      <c r="D4" s="16"/>
      <c r="E4" s="41"/>
    </row>
    <row r="5" spans="1:5" x14ac:dyDescent="0.2">
      <c r="A5" s="24">
        <v>1</v>
      </c>
      <c r="B5" s="16" t="s">
        <v>1</v>
      </c>
      <c r="C5" s="16"/>
      <c r="D5" s="15" t="s">
        <v>108</v>
      </c>
      <c r="E5" s="41"/>
    </row>
    <row r="6" spans="1:5" x14ac:dyDescent="0.2">
      <c r="A6" s="17">
        <v>1.1000000000000001</v>
      </c>
      <c r="B6" s="12" t="s">
        <v>45</v>
      </c>
      <c r="C6" s="52">
        <f>'E. NOTES TO THE BALANCE SHEET'!C6</f>
        <v>0</v>
      </c>
      <c r="D6" s="42">
        <v>0.8</v>
      </c>
      <c r="E6" s="52">
        <f>C6*D6</f>
        <v>0</v>
      </c>
    </row>
    <row r="7" spans="1:5" x14ac:dyDescent="0.2">
      <c r="A7" s="17">
        <v>1.2</v>
      </c>
      <c r="B7" s="12" t="s">
        <v>46</v>
      </c>
      <c r="C7" s="53"/>
      <c r="D7" s="14"/>
      <c r="E7" s="53"/>
    </row>
    <row r="8" spans="1:5" x14ac:dyDescent="0.2">
      <c r="A8" s="17"/>
      <c r="B8" s="12" t="s">
        <v>109</v>
      </c>
      <c r="C8" s="98"/>
      <c r="D8" s="42">
        <v>1</v>
      </c>
      <c r="E8" s="52">
        <f t="shared" ref="E8:E15" si="0">C8*D8</f>
        <v>0</v>
      </c>
    </row>
    <row r="9" spans="1:5" x14ac:dyDescent="0.2">
      <c r="A9" s="17"/>
      <c r="B9" s="12" t="s">
        <v>110</v>
      </c>
      <c r="C9" s="98"/>
      <c r="D9" s="42">
        <v>0.95</v>
      </c>
      <c r="E9" s="52">
        <f t="shared" si="0"/>
        <v>0</v>
      </c>
    </row>
    <row r="10" spans="1:5" x14ac:dyDescent="0.2">
      <c r="A10" s="43"/>
      <c r="B10" s="12" t="s">
        <v>111</v>
      </c>
      <c r="C10" s="98"/>
      <c r="D10" s="42">
        <v>0.85</v>
      </c>
      <c r="E10" s="52">
        <f t="shared" si="0"/>
        <v>0</v>
      </c>
    </row>
    <row r="11" spans="1:5" x14ac:dyDescent="0.2">
      <c r="A11" s="17">
        <v>1.3</v>
      </c>
      <c r="B11" s="12" t="s">
        <v>112</v>
      </c>
      <c r="C11" s="52">
        <f>'E. NOTES TO THE BALANCE SHEET'!C8</f>
        <v>0</v>
      </c>
      <c r="D11" s="42">
        <v>0.9</v>
      </c>
      <c r="E11" s="52">
        <f t="shared" si="0"/>
        <v>0</v>
      </c>
    </row>
    <row r="12" spans="1:5" x14ac:dyDescent="0.2">
      <c r="A12" s="17">
        <v>1.4</v>
      </c>
      <c r="B12" s="12" t="s">
        <v>113</v>
      </c>
      <c r="C12" s="52">
        <f>'E. NOTES TO THE BALANCE SHEET'!C9</f>
        <v>0</v>
      </c>
      <c r="D12" s="42">
        <v>1</v>
      </c>
      <c r="E12" s="52">
        <f t="shared" si="0"/>
        <v>0</v>
      </c>
    </row>
    <row r="13" spans="1:5" x14ac:dyDescent="0.2">
      <c r="A13" s="17">
        <v>1.51</v>
      </c>
      <c r="B13" s="12" t="s">
        <v>186</v>
      </c>
      <c r="C13" s="52">
        <f>'E. NOTES TO THE BALANCE SHEET'!C11</f>
        <v>0</v>
      </c>
      <c r="D13" s="42">
        <v>1</v>
      </c>
      <c r="E13" s="52">
        <f t="shared" si="0"/>
        <v>0</v>
      </c>
    </row>
    <row r="14" spans="1:5" x14ac:dyDescent="0.2">
      <c r="A14" s="17">
        <v>1.52</v>
      </c>
      <c r="B14" s="12" t="s">
        <v>187</v>
      </c>
      <c r="C14" s="52">
        <f>'E. NOTES TO THE BALANCE SHEET'!C12</f>
        <v>0</v>
      </c>
      <c r="D14" s="42">
        <v>0.95</v>
      </c>
      <c r="E14" s="52">
        <f t="shared" si="0"/>
        <v>0</v>
      </c>
    </row>
    <row r="15" spans="1:5" x14ac:dyDescent="0.2">
      <c r="A15" s="17">
        <v>1.6</v>
      </c>
      <c r="B15" s="12" t="s">
        <v>33</v>
      </c>
      <c r="C15" s="52">
        <f>'E. NOTES TO THE BALANCE SHEET'!C13</f>
        <v>0</v>
      </c>
      <c r="D15" s="42">
        <v>0.65</v>
      </c>
      <c r="E15" s="52">
        <f t="shared" si="0"/>
        <v>0</v>
      </c>
    </row>
    <row r="16" spans="1:5" x14ac:dyDescent="0.2">
      <c r="A16" s="24"/>
      <c r="B16" s="16"/>
      <c r="C16" s="53"/>
      <c r="D16" s="14"/>
      <c r="E16" s="53"/>
    </row>
    <row r="17" spans="1:5" x14ac:dyDescent="0.2">
      <c r="A17" s="24">
        <v>2</v>
      </c>
      <c r="B17" s="16" t="s">
        <v>170</v>
      </c>
      <c r="C17" s="53"/>
      <c r="D17" s="14"/>
      <c r="E17" s="53"/>
    </row>
    <row r="18" spans="1:5" x14ac:dyDescent="0.2">
      <c r="A18" s="17">
        <v>2.1</v>
      </c>
      <c r="B18" s="12" t="s">
        <v>112</v>
      </c>
      <c r="C18" s="52">
        <f>'E. NOTES TO THE BALANCE SHEET'!C17</f>
        <v>0</v>
      </c>
      <c r="D18" s="42">
        <v>0.9</v>
      </c>
      <c r="E18" s="52">
        <f>C18*D18</f>
        <v>0</v>
      </c>
    </row>
    <row r="19" spans="1:5" x14ac:dyDescent="0.2">
      <c r="A19" s="17" t="s">
        <v>114</v>
      </c>
      <c r="B19" s="12" t="s">
        <v>115</v>
      </c>
      <c r="C19" s="52">
        <f>'E. NOTES TO THE BALANCE SHEET'!C18+'E. NOTES TO THE BALANCE SHEET'!C19+'E. NOTES TO THE BALANCE SHEET'!C20</f>
        <v>0</v>
      </c>
      <c r="D19" s="42">
        <v>0.65</v>
      </c>
      <c r="E19" s="52">
        <f>C19*D19</f>
        <v>0</v>
      </c>
    </row>
    <row r="20" spans="1:5" x14ac:dyDescent="0.2">
      <c r="A20" s="17"/>
      <c r="B20" s="12"/>
      <c r="C20" s="53"/>
      <c r="D20" s="14"/>
      <c r="E20" s="53"/>
    </row>
    <row r="21" spans="1:5" ht="15.75" x14ac:dyDescent="0.2">
      <c r="A21" s="24">
        <v>3</v>
      </c>
      <c r="B21" s="16" t="s">
        <v>116</v>
      </c>
      <c r="C21" s="98"/>
      <c r="D21" s="42">
        <v>0.9</v>
      </c>
      <c r="E21" s="52">
        <f>C21*D21</f>
        <v>0</v>
      </c>
    </row>
    <row r="22" spans="1:5" x14ac:dyDescent="0.2">
      <c r="A22" s="17"/>
      <c r="B22" s="12"/>
      <c r="C22" s="53"/>
      <c r="D22" s="14"/>
      <c r="E22" s="53"/>
    </row>
    <row r="23" spans="1:5" x14ac:dyDescent="0.2">
      <c r="A23" s="24">
        <v>4</v>
      </c>
      <c r="B23" s="16" t="s">
        <v>117</v>
      </c>
      <c r="C23" s="53"/>
      <c r="D23" s="14"/>
      <c r="E23" s="53"/>
    </row>
    <row r="24" spans="1:5" x14ac:dyDescent="0.2">
      <c r="A24" s="17">
        <v>4.0999999999999996</v>
      </c>
      <c r="B24" s="12" t="s">
        <v>261</v>
      </c>
      <c r="C24" s="52">
        <f>'E. NOTES TO THE BALANCE SHEET'!C31</f>
        <v>0</v>
      </c>
      <c r="D24" s="42">
        <v>1</v>
      </c>
      <c r="E24" s="52">
        <f t="shared" ref="E24:E30" si="1">C24*D24</f>
        <v>0</v>
      </c>
    </row>
    <row r="25" spans="1:5" x14ac:dyDescent="0.2">
      <c r="A25" s="17">
        <v>4.2</v>
      </c>
      <c r="B25" s="12" t="s">
        <v>208</v>
      </c>
      <c r="C25" s="98"/>
      <c r="D25" s="42">
        <v>1</v>
      </c>
      <c r="E25" s="52">
        <f t="shared" si="1"/>
        <v>0</v>
      </c>
    </row>
    <row r="26" spans="1:5" x14ac:dyDescent="0.2">
      <c r="A26" s="17">
        <v>4.3</v>
      </c>
      <c r="B26" s="12" t="s">
        <v>209</v>
      </c>
      <c r="C26" s="98"/>
      <c r="D26" s="42">
        <v>1</v>
      </c>
      <c r="E26" s="52">
        <f t="shared" si="1"/>
        <v>0</v>
      </c>
    </row>
    <row r="27" spans="1:5" x14ac:dyDescent="0.2">
      <c r="A27" s="17">
        <v>4.4000000000000004</v>
      </c>
      <c r="B27" s="12" t="s">
        <v>210</v>
      </c>
      <c r="C27" s="98"/>
      <c r="D27" s="42">
        <v>1</v>
      </c>
      <c r="E27" s="52">
        <f t="shared" si="1"/>
        <v>0</v>
      </c>
    </row>
    <row r="28" spans="1:5" x14ac:dyDescent="0.2">
      <c r="A28" s="17">
        <v>4.5</v>
      </c>
      <c r="B28" s="12" t="s">
        <v>171</v>
      </c>
      <c r="C28" s="52">
        <f>'E. NOTES TO THE BALANCE SHEET'!C35</f>
        <v>0</v>
      </c>
      <c r="D28" s="42">
        <v>1</v>
      </c>
      <c r="E28" s="52">
        <f t="shared" si="1"/>
        <v>0</v>
      </c>
    </row>
    <row r="29" spans="1:5" ht="13.5" customHeight="1" x14ac:dyDescent="0.2">
      <c r="A29" s="17">
        <v>4.5999999999999996</v>
      </c>
      <c r="B29" s="1" t="s">
        <v>207</v>
      </c>
      <c r="C29" s="52">
        <f>'E. NOTES TO THE BALANCE SHEET'!C36</f>
        <v>0</v>
      </c>
      <c r="D29" s="42">
        <v>1</v>
      </c>
      <c r="E29" s="52">
        <f t="shared" si="1"/>
        <v>0</v>
      </c>
    </row>
    <row r="30" spans="1:5" x14ac:dyDescent="0.2">
      <c r="A30" s="17">
        <v>4.7</v>
      </c>
      <c r="B30" s="12" t="s">
        <v>33</v>
      </c>
      <c r="C30" s="52">
        <f>'E. NOTES TO THE BALANCE SHEET'!C37</f>
        <v>0</v>
      </c>
      <c r="D30" s="42">
        <v>1</v>
      </c>
      <c r="E30" s="52">
        <f t="shared" si="1"/>
        <v>0</v>
      </c>
    </row>
    <row r="31" spans="1:5" ht="13.5" x14ac:dyDescent="0.2">
      <c r="A31" s="17"/>
      <c r="B31" s="44"/>
      <c r="C31" s="53"/>
      <c r="D31" s="14"/>
      <c r="E31" s="57"/>
    </row>
    <row r="32" spans="1:5" s="67" customFormat="1" x14ac:dyDescent="0.2">
      <c r="A32" s="24"/>
      <c r="B32" s="25" t="s">
        <v>118</v>
      </c>
      <c r="C32" s="65">
        <f>SUM(C6:C30)</f>
        <v>0</v>
      </c>
      <c r="D32" s="25"/>
      <c r="E32" s="65">
        <f>SUM(E6:E30)</f>
        <v>0</v>
      </c>
    </row>
    <row r="33" spans="1:5" x14ac:dyDescent="0.2">
      <c r="A33" s="24"/>
      <c r="B33" s="25"/>
      <c r="C33" s="34"/>
      <c r="D33" s="34"/>
      <c r="E33" s="64"/>
    </row>
    <row r="34" spans="1:5" x14ac:dyDescent="0.2">
      <c r="A34" s="17">
        <v>8</v>
      </c>
      <c r="B34" s="84" t="s">
        <v>262</v>
      </c>
      <c r="C34" s="34"/>
      <c r="D34" s="34"/>
      <c r="E34" s="52">
        <f>'E. NOTES TO THE BALANCE SHEET 3'!C19</f>
        <v>0</v>
      </c>
    </row>
    <row r="35" spans="1:5" x14ac:dyDescent="0.2">
      <c r="A35" s="24"/>
      <c r="B35" s="25"/>
      <c r="C35" s="34"/>
      <c r="D35" s="34"/>
      <c r="E35" s="70"/>
    </row>
    <row r="36" spans="1:5" s="67" customFormat="1" x14ac:dyDescent="0.2">
      <c r="A36" s="16"/>
      <c r="B36" s="16" t="s">
        <v>173</v>
      </c>
      <c r="C36" s="16"/>
      <c r="D36" s="16"/>
      <c r="E36" s="65">
        <f>E32-E34</f>
        <v>0</v>
      </c>
    </row>
    <row r="37" spans="1:5" x14ac:dyDescent="0.2">
      <c r="A37" s="12"/>
      <c r="B37" s="16"/>
      <c r="C37" s="12"/>
      <c r="D37" s="12"/>
      <c r="E37" s="57"/>
    </row>
    <row r="38" spans="1:5" x14ac:dyDescent="0.2">
      <c r="A38" s="17">
        <v>6</v>
      </c>
      <c r="B38" s="34" t="s">
        <v>174</v>
      </c>
      <c r="C38" s="34"/>
      <c r="D38" s="34"/>
      <c r="E38" s="52">
        <f>'A. BALANCE SHEET'!C17</f>
        <v>0</v>
      </c>
    </row>
    <row r="39" spans="1:5" x14ac:dyDescent="0.2">
      <c r="A39" s="24"/>
      <c r="B39" s="25"/>
      <c r="C39" s="34"/>
      <c r="D39" s="34"/>
      <c r="E39" s="70"/>
    </row>
    <row r="40" spans="1:5" s="67" customFormat="1" x14ac:dyDescent="0.2">
      <c r="A40" s="15"/>
      <c r="B40" s="25" t="s">
        <v>119</v>
      </c>
      <c r="C40" s="25"/>
      <c r="D40" s="25"/>
      <c r="E40" s="65">
        <f>E36-E38</f>
        <v>0</v>
      </c>
    </row>
    <row r="41" spans="1:5" s="67" customFormat="1" x14ac:dyDescent="0.2">
      <c r="A41" s="15"/>
      <c r="B41" s="25" t="s">
        <v>172</v>
      </c>
      <c r="C41" s="25"/>
      <c r="D41" s="25"/>
      <c r="E41" s="71" t="str">
        <f>IF(E38=0," ",E36/E38)</f>
        <v xml:space="preserve"> </v>
      </c>
    </row>
    <row r="42" spans="1:5" x14ac:dyDescent="0.2">
      <c r="A42" s="45"/>
      <c r="B42" s="46"/>
      <c r="C42" s="46"/>
      <c r="D42" s="46"/>
      <c r="E42" s="47"/>
    </row>
    <row r="43" spans="1:5" x14ac:dyDescent="0.2">
      <c r="A43" s="130" t="s">
        <v>229</v>
      </c>
      <c r="B43" s="130"/>
      <c r="C43" s="130"/>
      <c r="D43" s="130"/>
      <c r="E43" s="130"/>
    </row>
    <row r="44" spans="1:5" x14ac:dyDescent="0.2">
      <c r="A44" s="104"/>
      <c r="B44" s="104"/>
      <c r="C44" s="104"/>
      <c r="D44" s="104"/>
      <c r="E44" s="104"/>
    </row>
    <row r="45" spans="1:5" ht="17.25" customHeight="1" x14ac:dyDescent="0.2">
      <c r="A45" s="131" t="s">
        <v>250</v>
      </c>
      <c r="B45" s="131"/>
      <c r="C45" s="131"/>
      <c r="D45" s="131"/>
      <c r="E45" s="131"/>
    </row>
    <row r="46" spans="1:5" ht="15.75" x14ac:dyDescent="0.2">
      <c r="A46" s="132" t="s">
        <v>249</v>
      </c>
      <c r="B46" s="132"/>
      <c r="C46" s="132"/>
      <c r="D46" s="132"/>
      <c r="E46" s="132"/>
    </row>
  </sheetData>
  <sheetProtection algorithmName="SHA-512" hashValue="EEmp+ls1GUktpKj0gkP8ZVQrrejCnA1s5fddcZCErVt/OmsykZkcJQP9ZdtSSwW2NqyJbD9utrp0zmFCQf9KWg==" saltValue="Z6oF/NLibFCq+Ezasimq8A==" spinCount="100000" sheet="1" objects="1" scenarios="1"/>
  <mergeCells count="4">
    <mergeCell ref="A1:E1"/>
    <mergeCell ref="A43:E43"/>
    <mergeCell ref="A45:E45"/>
    <mergeCell ref="A46:E46"/>
  </mergeCells>
  <conditionalFormatting sqref="E40">
    <cfRule type="cellIs" dxfId="1" priority="2" operator="lessThan">
      <formula>0</formula>
    </cfRule>
  </conditionalFormatting>
  <conditionalFormatting sqref="E41">
    <cfRule type="cellIs" dxfId="0" priority="1" operator="lessThan">
      <formula>1</formula>
    </cfRule>
  </conditionalFormatting>
  <printOptions horizontalCentered="1"/>
  <pageMargins left="0.7" right="0.7" top="0.75" bottom="0.75" header="0.3" footer="0.3"/>
  <pageSetup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E16"/>
  <sheetViews>
    <sheetView zoomScaleNormal="100" zoomScaleSheetLayoutView="100" workbookViewId="0">
      <selection activeCell="D12" sqref="D12"/>
    </sheetView>
  </sheetViews>
  <sheetFormatPr defaultColWidth="0" defaultRowHeight="15" zeroHeight="1" x14ac:dyDescent="0.25"/>
  <cols>
    <col min="1" max="1" width="11.85546875" style="89" customWidth="1"/>
    <col min="2" max="2" width="58.28515625" style="89" customWidth="1"/>
    <col min="3" max="3" width="6.140625" style="89" customWidth="1"/>
    <col min="4" max="4" width="14.28515625" style="89" customWidth="1"/>
    <col min="5" max="5" width="14.28515625" style="89" hidden="1" customWidth="1"/>
    <col min="6" max="16384" width="9.140625" style="89" hidden="1"/>
  </cols>
  <sheetData>
    <row r="1" spans="1:4" x14ac:dyDescent="0.25">
      <c r="A1" s="137" t="s">
        <v>201</v>
      </c>
      <c r="B1" s="137"/>
      <c r="C1" s="137"/>
      <c r="D1" s="137"/>
    </row>
    <row r="2" spans="1:4" x14ac:dyDescent="0.25"/>
    <row r="3" spans="1:4" ht="35.25" customHeight="1" x14ac:dyDescent="0.25">
      <c r="A3" s="138" t="s">
        <v>263</v>
      </c>
      <c r="B3" s="138"/>
      <c r="C3" s="138"/>
      <c r="D3" s="138"/>
    </row>
    <row r="4" spans="1:4" x14ac:dyDescent="0.25">
      <c r="A4" s="139" t="s">
        <v>264</v>
      </c>
      <c r="B4" s="139"/>
      <c r="C4" s="139"/>
      <c r="D4" s="139"/>
    </row>
    <row r="5" spans="1:4" x14ac:dyDescent="0.25">
      <c r="A5" s="140" t="s">
        <v>265</v>
      </c>
      <c r="B5" s="140"/>
      <c r="C5" s="140"/>
      <c r="D5" s="140"/>
    </row>
    <row r="6" spans="1:4" x14ac:dyDescent="0.25">
      <c r="A6" s="139" t="s">
        <v>266</v>
      </c>
      <c r="B6" s="139"/>
      <c r="C6" s="139"/>
      <c r="D6" s="139"/>
    </row>
    <row r="7" spans="1:4" ht="30" customHeight="1" x14ac:dyDescent="0.25">
      <c r="A7" s="141" t="s">
        <v>251</v>
      </c>
      <c r="B7" s="141"/>
      <c r="C7" s="141"/>
      <c r="D7" s="141"/>
    </row>
    <row r="8" spans="1:4" ht="38.25" customHeight="1" x14ac:dyDescent="0.25">
      <c r="A8" s="142" t="s">
        <v>267</v>
      </c>
      <c r="B8" s="142"/>
      <c r="C8" s="142"/>
      <c r="D8" s="142"/>
    </row>
    <row r="9" spans="1:4" x14ac:dyDescent="0.25">
      <c r="A9" s="133" t="s">
        <v>126</v>
      </c>
      <c r="B9" s="134"/>
      <c r="C9" s="134"/>
      <c r="D9" s="135"/>
    </row>
    <row r="10" spans="1:4" x14ac:dyDescent="0.25">
      <c r="A10" s="90"/>
      <c r="B10" s="90"/>
      <c r="C10" s="90"/>
      <c r="D10" s="91" t="s">
        <v>15</v>
      </c>
    </row>
    <row r="11" spans="1:4" ht="28.5" x14ac:dyDescent="0.25">
      <c r="A11" s="92">
        <v>9</v>
      </c>
      <c r="B11" s="93" t="s">
        <v>125</v>
      </c>
      <c r="C11" s="91" t="s">
        <v>120</v>
      </c>
      <c r="D11" s="94">
        <f>'A. BALANCE SHEET'!C23</f>
        <v>0</v>
      </c>
    </row>
    <row r="12" spans="1:4" x14ac:dyDescent="0.25">
      <c r="A12" s="95" t="s">
        <v>17</v>
      </c>
      <c r="B12" s="90" t="s">
        <v>121</v>
      </c>
      <c r="C12" s="91" t="s">
        <v>122</v>
      </c>
      <c r="D12" s="103"/>
    </row>
    <row r="13" spans="1:4" x14ac:dyDescent="0.25">
      <c r="A13" s="136" t="s">
        <v>252</v>
      </c>
      <c r="B13" s="136"/>
      <c r="C13" s="105"/>
      <c r="D13" s="94">
        <f>D11-D12</f>
        <v>0</v>
      </c>
    </row>
    <row r="16" spans="1:4" hidden="1" x14ac:dyDescent="0.25">
      <c r="B16" s="96"/>
    </row>
  </sheetData>
  <sheetProtection algorithmName="SHA-512" hashValue="2lLgJS4GkLvHNNW7gdk3hiXErUQyhH35iougwnoeX1k63Eca46pqzM18iQvPlHq+0sHAZT/aK9SDNMyqRIaRmg==" saltValue="vpQU19cze+q4E+p057TNLw==" spinCount="100000" sheet="1" objects="1" scenarios="1"/>
  <mergeCells count="9">
    <mergeCell ref="A9:D9"/>
    <mergeCell ref="A13:B13"/>
    <mergeCell ref="A1:D1"/>
    <mergeCell ref="A3:D3"/>
    <mergeCell ref="A4:D4"/>
    <mergeCell ref="A5:D5"/>
    <mergeCell ref="A6:D6"/>
    <mergeCell ref="A7:D7"/>
    <mergeCell ref="A8:D8"/>
  </mergeCells>
  <printOptions horizontalCentered="1"/>
  <pageMargins left="0.7" right="0.7" top="0.75" bottom="0.75" header="0.3" footer="0.3"/>
  <pageSetup scale="9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D14"/>
  <sheetViews>
    <sheetView zoomScaleNormal="100" zoomScaleSheetLayoutView="100" workbookViewId="0">
      <selection activeCell="C5" sqref="C5"/>
    </sheetView>
  </sheetViews>
  <sheetFormatPr defaultColWidth="0" defaultRowHeight="12.75" zeroHeight="1" x14ac:dyDescent="0.2"/>
  <cols>
    <col min="1" max="1" width="3.85546875" style="1" customWidth="1"/>
    <col min="2" max="2" width="62.7109375" style="1" customWidth="1"/>
    <col min="3" max="3" width="19" style="1" bestFit="1" customWidth="1"/>
    <col min="4" max="4" width="0" style="1" hidden="1" customWidth="1"/>
    <col min="5" max="16384" width="9.140625" style="1" hidden="1"/>
  </cols>
  <sheetData>
    <row r="1" spans="1:4" x14ac:dyDescent="0.2">
      <c r="A1" s="117" t="s">
        <v>202</v>
      </c>
      <c r="B1" s="117"/>
      <c r="C1" s="117"/>
      <c r="D1" s="86"/>
    </row>
    <row r="2" spans="1:4" ht="13.5" thickBot="1" x14ac:dyDescent="0.25">
      <c r="A2" s="11"/>
    </row>
    <row r="3" spans="1:4" ht="26.25" customHeight="1" thickTop="1" thickBot="1" x14ac:dyDescent="0.25">
      <c r="A3" s="143" t="s">
        <v>127</v>
      </c>
      <c r="B3" s="144"/>
      <c r="C3" s="145"/>
    </row>
    <row r="4" spans="1:4" ht="14.25" thickTop="1" x14ac:dyDescent="0.2">
      <c r="A4" s="8"/>
      <c r="B4" s="6"/>
      <c r="C4" s="10" t="s">
        <v>177</v>
      </c>
    </row>
    <row r="5" spans="1:4" x14ac:dyDescent="0.2">
      <c r="A5" s="51">
        <v>1</v>
      </c>
      <c r="B5" s="3" t="s">
        <v>175</v>
      </c>
      <c r="C5" s="98"/>
    </row>
    <row r="6" spans="1:4" ht="25.5" x14ac:dyDescent="0.2">
      <c r="A6" s="51">
        <v>2</v>
      </c>
      <c r="B6" s="5" t="s">
        <v>123</v>
      </c>
      <c r="C6" s="98"/>
    </row>
    <row r="7" spans="1:4" x14ac:dyDescent="0.2">
      <c r="A7" s="51">
        <v>3</v>
      </c>
      <c r="B7" s="5" t="s">
        <v>253</v>
      </c>
      <c r="C7" s="98"/>
    </row>
    <row r="8" spans="1:4" x14ac:dyDescent="0.2">
      <c r="A8" s="51">
        <v>4</v>
      </c>
      <c r="B8" s="3" t="s">
        <v>254</v>
      </c>
      <c r="C8" s="98"/>
    </row>
    <row r="9" spans="1:4" x14ac:dyDescent="0.2">
      <c r="A9" s="51">
        <v>5</v>
      </c>
      <c r="B9" s="5" t="s">
        <v>255</v>
      </c>
      <c r="C9" s="98"/>
    </row>
    <row r="10" spans="1:4" ht="38.25" x14ac:dyDescent="0.2">
      <c r="A10" s="51">
        <v>6</v>
      </c>
      <c r="B10" s="5" t="s">
        <v>176</v>
      </c>
      <c r="C10" s="98"/>
    </row>
    <row r="11" spans="1:4" ht="51" x14ac:dyDescent="0.2">
      <c r="A11" s="51">
        <v>7</v>
      </c>
      <c r="B11" s="5" t="s">
        <v>188</v>
      </c>
      <c r="C11" s="98"/>
    </row>
    <row r="12" spans="1:4" ht="13.5" thickBot="1" x14ac:dyDescent="0.25">
      <c r="A12" s="9"/>
      <c r="B12" s="7" t="s">
        <v>34</v>
      </c>
      <c r="C12" s="73">
        <f>SUM(C5:C11)</f>
        <v>0</v>
      </c>
    </row>
    <row r="13" spans="1:4" ht="13.5" thickTop="1" x14ac:dyDescent="0.2">
      <c r="A13" s="11"/>
    </row>
    <row r="14" spans="1:4" x14ac:dyDescent="0.2">
      <c r="A14" s="11" t="s">
        <v>206</v>
      </c>
    </row>
  </sheetData>
  <sheetProtection algorithmName="SHA-512" hashValue="OHZLpzHc4sRchp1pfFcFbziYRJMa+2JDoHQgqU61KL/ad7RWn/H6alj0Ae6+eQczgOVlM3eXAp0m8NHNKTzezw==" saltValue="uW+lU6ZKjVZsInIQA9UrGw==" spinCount="100000" sheet="1" objects="1" scenarios="1"/>
  <mergeCells count="2">
    <mergeCell ref="A3:C3"/>
    <mergeCell ref="A1:C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7"/>
  <sheetViews>
    <sheetView tabSelected="1"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1" customWidth="1"/>
    <col min="2" max="2" width="57.57031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14</v>
      </c>
      <c r="B1" s="117"/>
      <c r="C1" s="117"/>
      <c r="D1" s="117"/>
    </row>
    <row r="2" spans="1:4" x14ac:dyDescent="0.2">
      <c r="A2" s="2"/>
    </row>
    <row r="3" spans="1:4" ht="38.25" x14ac:dyDescent="0.2">
      <c r="A3" s="14"/>
      <c r="B3" s="34"/>
      <c r="C3" s="13" t="s">
        <v>128</v>
      </c>
      <c r="D3" s="13" t="s">
        <v>192</v>
      </c>
    </row>
    <row r="4" spans="1:4" x14ac:dyDescent="0.2">
      <c r="A4" s="14"/>
      <c r="B4" s="34"/>
      <c r="C4" s="14"/>
      <c r="D4" s="14"/>
    </row>
    <row r="5" spans="1:4" x14ac:dyDescent="0.2">
      <c r="A5" s="14"/>
      <c r="B5" s="25" t="s">
        <v>0</v>
      </c>
      <c r="C5" s="34"/>
      <c r="D5" s="34"/>
    </row>
    <row r="6" spans="1:4" x14ac:dyDescent="0.2">
      <c r="A6" s="17"/>
      <c r="B6" s="34"/>
      <c r="C6" s="34"/>
      <c r="D6" s="34"/>
    </row>
    <row r="7" spans="1:4" x14ac:dyDescent="0.2">
      <c r="A7" s="17">
        <v>1</v>
      </c>
      <c r="B7" s="34" t="s">
        <v>1</v>
      </c>
      <c r="C7" s="52">
        <f>'E. NOTES TO THE BALANCE SHEET'!C14</f>
        <v>0</v>
      </c>
      <c r="D7" s="52">
        <f>'E. NOTES TO THE BALANCE SHEET'!D14</f>
        <v>0</v>
      </c>
    </row>
    <row r="8" spans="1:4" x14ac:dyDescent="0.2">
      <c r="A8" s="17">
        <v>2</v>
      </c>
      <c r="B8" s="34" t="s">
        <v>2</v>
      </c>
      <c r="C8" s="52">
        <f>'E. NOTES TO THE BALANCE SHEET'!C21</f>
        <v>0</v>
      </c>
      <c r="D8" s="52">
        <f>'E. NOTES TO THE BALANCE SHEET'!D21</f>
        <v>0</v>
      </c>
    </row>
    <row r="9" spans="1:4" x14ac:dyDescent="0.2">
      <c r="A9" s="17">
        <v>3</v>
      </c>
      <c r="B9" s="34" t="s">
        <v>3</v>
      </c>
      <c r="C9" s="52">
        <f>'E. NOTES TO THE BALANCE SHEET'!C28</f>
        <v>0</v>
      </c>
      <c r="D9" s="52">
        <f>'E. NOTES TO THE BALANCE SHEET'!D28</f>
        <v>0</v>
      </c>
    </row>
    <row r="10" spans="1:4" x14ac:dyDescent="0.2">
      <c r="A10" s="17">
        <v>4</v>
      </c>
      <c r="B10" s="34" t="s">
        <v>4</v>
      </c>
      <c r="C10" s="52">
        <f>'E. NOTES TO THE BALANCE SHEET'!C38</f>
        <v>0</v>
      </c>
      <c r="D10" s="52">
        <f>'E. NOTES TO THE BALANCE SHEET'!D38</f>
        <v>0</v>
      </c>
    </row>
    <row r="11" spans="1:4" x14ac:dyDescent="0.2">
      <c r="A11" s="17">
        <v>5</v>
      </c>
      <c r="B11" s="34" t="s">
        <v>5</v>
      </c>
      <c r="C11" s="52">
        <f>'E. NOTES TO THE BALANCE SHEET'!C40</f>
        <v>0</v>
      </c>
      <c r="D11" s="52">
        <f>'E. NOTES TO THE BALANCE SHEET'!D40</f>
        <v>0</v>
      </c>
    </row>
    <row r="12" spans="1:4" x14ac:dyDescent="0.2">
      <c r="A12" s="17"/>
      <c r="B12" s="34"/>
      <c r="C12" s="53"/>
      <c r="D12" s="53"/>
    </row>
    <row r="13" spans="1:4" s="67" customFormat="1" x14ac:dyDescent="0.2">
      <c r="A13" s="24"/>
      <c r="B13" s="25" t="s">
        <v>6</v>
      </c>
      <c r="C13" s="65">
        <f>SUM(C7:C11)</f>
        <v>0</v>
      </c>
      <c r="D13" s="65">
        <f>SUM(D7:D11)</f>
        <v>0</v>
      </c>
    </row>
    <row r="14" spans="1:4" x14ac:dyDescent="0.2">
      <c r="A14" s="17"/>
      <c r="B14" s="34"/>
      <c r="C14" s="53"/>
      <c r="D14" s="53"/>
    </row>
    <row r="15" spans="1:4" x14ac:dyDescent="0.2">
      <c r="A15" s="17"/>
      <c r="B15" s="25" t="s">
        <v>7</v>
      </c>
      <c r="C15" s="53"/>
      <c r="D15" s="53"/>
    </row>
    <row r="16" spans="1:4" x14ac:dyDescent="0.2">
      <c r="A16" s="17"/>
      <c r="B16" s="34"/>
      <c r="C16" s="53"/>
      <c r="D16" s="53"/>
    </row>
    <row r="17" spans="1:4" x14ac:dyDescent="0.2">
      <c r="A17" s="17">
        <v>6</v>
      </c>
      <c r="B17" s="34" t="s">
        <v>8</v>
      </c>
      <c r="C17" s="52">
        <f>'E. NOTES TO THE BALANCE SHEET 2'!C35</f>
        <v>0</v>
      </c>
      <c r="D17" s="52">
        <f>'E. NOTES TO THE BALANCE SHEET 2'!D35</f>
        <v>0</v>
      </c>
    </row>
    <row r="18" spans="1:4" x14ac:dyDescent="0.2">
      <c r="A18" s="17">
        <v>7</v>
      </c>
      <c r="B18" s="34" t="s">
        <v>9</v>
      </c>
      <c r="C18" s="52">
        <f>'E. NOTES TO THE BALANCE SHEET 2'!C41</f>
        <v>0</v>
      </c>
      <c r="D18" s="52">
        <f>'E. NOTES TO THE BALANCE SHEET 2'!D41</f>
        <v>0</v>
      </c>
    </row>
    <row r="19" spans="1:4" x14ac:dyDescent="0.2">
      <c r="A19" s="17">
        <v>8</v>
      </c>
      <c r="B19" s="34" t="s">
        <v>10</v>
      </c>
      <c r="C19" s="52">
        <f>'E. NOTES TO THE BALANCE SHEET 3'!C19</f>
        <v>0</v>
      </c>
      <c r="D19" s="52">
        <f>'E. NOTES TO THE BALANCE SHEET 3'!D19</f>
        <v>0</v>
      </c>
    </row>
    <row r="20" spans="1:4" x14ac:dyDescent="0.2">
      <c r="A20" s="17"/>
      <c r="B20" s="34" t="s">
        <v>11</v>
      </c>
      <c r="C20" s="53"/>
      <c r="D20" s="53"/>
    </row>
    <row r="21" spans="1:4" s="67" customFormat="1" x14ac:dyDescent="0.2">
      <c r="A21" s="24"/>
      <c r="B21" s="25" t="s">
        <v>12</v>
      </c>
      <c r="C21" s="65">
        <f>SUM(C17:C19)</f>
        <v>0</v>
      </c>
      <c r="D21" s="65">
        <f>SUM(D17:D19)</f>
        <v>0</v>
      </c>
    </row>
    <row r="22" spans="1:4" x14ac:dyDescent="0.2">
      <c r="A22" s="17"/>
      <c r="B22" s="34"/>
      <c r="C22" s="53"/>
      <c r="D22" s="53"/>
    </row>
    <row r="23" spans="1:4" x14ac:dyDescent="0.2">
      <c r="A23" s="17">
        <v>9</v>
      </c>
      <c r="B23" s="34" t="s">
        <v>259</v>
      </c>
      <c r="C23" s="52">
        <f>'E. NOTES TO THE BALANCE SHEET 3'!C25</f>
        <v>0</v>
      </c>
      <c r="D23" s="52">
        <f>'E. NOTES TO THE BALANCE SHEET 3'!D25</f>
        <v>0</v>
      </c>
    </row>
    <row r="24" spans="1:4" x14ac:dyDescent="0.2">
      <c r="A24" s="14"/>
      <c r="B24" s="34"/>
      <c r="C24" s="53"/>
      <c r="D24" s="53"/>
    </row>
    <row r="25" spans="1:4" s="67" customFormat="1" x14ac:dyDescent="0.2">
      <c r="A25" s="15"/>
      <c r="B25" s="29" t="s">
        <v>13</v>
      </c>
      <c r="C25" s="65">
        <f>C21+C23</f>
        <v>0</v>
      </c>
      <c r="D25" s="65">
        <f>D21+D23</f>
        <v>0</v>
      </c>
    </row>
    <row r="26" spans="1:4" x14ac:dyDescent="0.2">
      <c r="C26" s="67"/>
      <c r="D26" s="67"/>
    </row>
    <row r="27" spans="1:4" x14ac:dyDescent="0.2"/>
  </sheetData>
  <sheetProtection algorithmName="SHA-512" hashValue="AJlIN7bqI/1v7feHRusgVDJAGleoGDX0J55A58Pk+Qvcgdho1n2tcwqyc4aeJ71LmxJ0lNFsdAAiqhMyehDRPQ==" saltValue="7kqrqCtlmJxX0pMMofkOEQ==" spinCount="100000" sheet="1" objects="1" scenarios="1"/>
  <mergeCells count="1">
    <mergeCell ref="A1:D1"/>
  </mergeCells>
  <printOptions horizontalCentered="1"/>
  <pageMargins left="0.7" right="0.7" top="0.75" bottom="0.75" header="0.3" footer="0.3"/>
  <pageSetup scale="92" orientation="portrait" r:id="rId1"/>
  <headerFoot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28"/>
  <sheetViews>
    <sheetView zoomScaleNormal="100" zoomScaleSheetLayoutView="100" workbookViewId="0">
      <selection activeCell="D15" sqref="D15"/>
    </sheetView>
  </sheetViews>
  <sheetFormatPr defaultColWidth="0" defaultRowHeight="12.75" zeroHeight="1" x14ac:dyDescent="0.2"/>
  <cols>
    <col min="1" max="1" width="11.85546875" style="1" customWidth="1"/>
    <col min="2" max="2" width="35.7109375" style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31</v>
      </c>
      <c r="B1" s="117"/>
      <c r="C1" s="117"/>
      <c r="D1" s="117"/>
    </row>
    <row r="2" spans="1:4" x14ac:dyDescent="0.2">
      <c r="A2" s="2"/>
    </row>
    <row r="3" spans="1:4" ht="38.25" x14ac:dyDescent="0.2">
      <c r="A3" s="12"/>
      <c r="B3" s="12"/>
      <c r="C3" s="13" t="s">
        <v>128</v>
      </c>
      <c r="D3" s="13" t="s">
        <v>192</v>
      </c>
    </row>
    <row r="4" spans="1:4" x14ac:dyDescent="0.2">
      <c r="A4" s="14"/>
      <c r="B4" s="34"/>
      <c r="C4" s="25" t="s">
        <v>16</v>
      </c>
      <c r="D4" s="25" t="s">
        <v>16</v>
      </c>
    </row>
    <row r="5" spans="1:4" x14ac:dyDescent="0.2">
      <c r="A5" s="14"/>
      <c r="B5" s="25" t="s">
        <v>129</v>
      </c>
      <c r="C5" s="34"/>
      <c r="D5" s="34"/>
    </row>
    <row r="6" spans="1:4" x14ac:dyDescent="0.2">
      <c r="A6" s="14"/>
      <c r="B6" s="34"/>
      <c r="C6" s="34"/>
      <c r="D6" s="34"/>
    </row>
    <row r="7" spans="1:4" x14ac:dyDescent="0.2">
      <c r="A7" s="17">
        <v>1</v>
      </c>
      <c r="B7" s="34" t="s">
        <v>18</v>
      </c>
      <c r="C7" s="52">
        <f>'H. NOTES TO THE INCOME STAT.'!C12</f>
        <v>0</v>
      </c>
      <c r="D7" s="52">
        <f>'H. NOTES TO THE INCOME STAT.'!D12</f>
        <v>0</v>
      </c>
    </row>
    <row r="8" spans="1:4" x14ac:dyDescent="0.2">
      <c r="A8" s="17">
        <v>2</v>
      </c>
      <c r="B8" s="34" t="s">
        <v>19</v>
      </c>
      <c r="C8" s="52">
        <f>'H. NOTES TO THE INCOME STAT.'!C30</f>
        <v>0</v>
      </c>
      <c r="D8" s="52">
        <f>'H. NOTES TO THE INCOME STAT.'!D30</f>
        <v>0</v>
      </c>
    </row>
    <row r="9" spans="1:4" x14ac:dyDescent="0.2">
      <c r="A9" s="17">
        <v>3</v>
      </c>
      <c r="B9" s="34" t="s">
        <v>20</v>
      </c>
      <c r="C9" s="52">
        <f>'H. NOTES TO THE INCOME STAT.'!C32</f>
        <v>0</v>
      </c>
      <c r="D9" s="52">
        <f>'H. NOTES TO THE INCOME STAT.'!D32</f>
        <v>0</v>
      </c>
    </row>
    <row r="10" spans="1:4" s="67" customFormat="1" x14ac:dyDescent="0.2">
      <c r="A10" s="24"/>
      <c r="B10" s="25" t="s">
        <v>21</v>
      </c>
      <c r="C10" s="65">
        <f>SUM(C7:C9)</f>
        <v>0</v>
      </c>
      <c r="D10" s="65">
        <f>SUM(D7:D9)</f>
        <v>0</v>
      </c>
    </row>
    <row r="11" spans="1:4" x14ac:dyDescent="0.2">
      <c r="A11" s="17"/>
      <c r="B11" s="34"/>
      <c r="C11" s="53"/>
      <c r="D11" s="53"/>
    </row>
    <row r="12" spans="1:4" x14ac:dyDescent="0.2">
      <c r="A12" s="17"/>
      <c r="B12" s="25" t="s">
        <v>130</v>
      </c>
      <c r="C12" s="53"/>
      <c r="D12" s="53"/>
    </row>
    <row r="13" spans="1:4" x14ac:dyDescent="0.2">
      <c r="A13" s="17"/>
      <c r="B13" s="34"/>
      <c r="C13" s="53"/>
      <c r="D13" s="53"/>
    </row>
    <row r="14" spans="1:4" x14ac:dyDescent="0.2">
      <c r="A14" s="17">
        <v>4</v>
      </c>
      <c r="B14" s="34" t="s">
        <v>22</v>
      </c>
      <c r="C14" s="52">
        <f>'H. NOTES TO THE INCOME STAT.'!C42</f>
        <v>0</v>
      </c>
      <c r="D14" s="52">
        <f>'H. NOTES TO THE INCOME STAT.'!D42</f>
        <v>0</v>
      </c>
    </row>
    <row r="15" spans="1:4" x14ac:dyDescent="0.2">
      <c r="A15" s="17">
        <v>5</v>
      </c>
      <c r="B15" s="34" t="s">
        <v>23</v>
      </c>
      <c r="C15" s="52">
        <f>'C. INCOME STAT INDEMNITY GROUP'!H16</f>
        <v>0</v>
      </c>
      <c r="D15" s="97"/>
    </row>
    <row r="16" spans="1:4" x14ac:dyDescent="0.2">
      <c r="A16" s="17">
        <v>6</v>
      </c>
      <c r="B16" s="34" t="s">
        <v>24</v>
      </c>
      <c r="C16" s="52">
        <f>'H. NOTES TO THE INCOME STAT. 2'!C9</f>
        <v>0</v>
      </c>
      <c r="D16" s="52">
        <f>'H. NOTES TO THE INCOME STAT. 2'!D9</f>
        <v>0</v>
      </c>
    </row>
    <row r="17" spans="1:4" x14ac:dyDescent="0.2">
      <c r="A17" s="17">
        <v>7</v>
      </c>
      <c r="B17" s="34" t="s">
        <v>25</v>
      </c>
      <c r="C17" s="52">
        <f>'H. NOTES TO THE INCOME STAT. 2'!C14</f>
        <v>0</v>
      </c>
      <c r="D17" s="52">
        <f>'H. NOTES TO THE INCOME STAT. 2'!D14</f>
        <v>0</v>
      </c>
    </row>
    <row r="18" spans="1:4" x14ac:dyDescent="0.2">
      <c r="A18" s="17">
        <v>8</v>
      </c>
      <c r="B18" s="34" t="s">
        <v>26</v>
      </c>
      <c r="C18" s="52">
        <f>'C. INCOME STAT INDEMNITY GROUP'!H19</f>
        <v>0</v>
      </c>
      <c r="D18" s="97"/>
    </row>
    <row r="19" spans="1:4" x14ac:dyDescent="0.2">
      <c r="A19" s="17">
        <v>9</v>
      </c>
      <c r="B19" s="34" t="s">
        <v>27</v>
      </c>
      <c r="C19" s="52">
        <f>'C. INCOME STAT INDEMNITY GROUP'!H20</f>
        <v>0</v>
      </c>
      <c r="D19" s="97"/>
    </row>
    <row r="20" spans="1:4" s="67" customFormat="1" x14ac:dyDescent="0.2">
      <c r="A20" s="24"/>
      <c r="B20" s="25" t="s">
        <v>28</v>
      </c>
      <c r="C20" s="65">
        <f>SUM(C14:C19)</f>
        <v>0</v>
      </c>
      <c r="D20" s="65">
        <f>SUM(D14:D19)</f>
        <v>0</v>
      </c>
    </row>
    <row r="21" spans="1:4" x14ac:dyDescent="0.2">
      <c r="A21" s="17"/>
      <c r="B21" s="25"/>
      <c r="C21" s="57"/>
      <c r="D21" s="57"/>
    </row>
    <row r="22" spans="1:4" s="67" customFormat="1" x14ac:dyDescent="0.2">
      <c r="A22" s="24"/>
      <c r="B22" s="25" t="s">
        <v>131</v>
      </c>
      <c r="C22" s="65">
        <f>C10-C20</f>
        <v>0</v>
      </c>
      <c r="D22" s="65">
        <f>D10-D20</f>
        <v>0</v>
      </c>
    </row>
    <row r="23" spans="1:4" x14ac:dyDescent="0.2">
      <c r="A23" s="17"/>
      <c r="B23" s="34"/>
      <c r="C23" s="57"/>
      <c r="D23" s="57"/>
    </row>
    <row r="24" spans="1:4" x14ac:dyDescent="0.2">
      <c r="A24" s="17">
        <v>10</v>
      </c>
      <c r="B24" s="34" t="s">
        <v>29</v>
      </c>
      <c r="C24" s="98"/>
      <c r="D24" s="97"/>
    </row>
    <row r="25" spans="1:4" x14ac:dyDescent="0.2">
      <c r="A25" s="17"/>
      <c r="B25" s="34"/>
      <c r="C25" s="53"/>
      <c r="D25" s="53"/>
    </row>
    <row r="26" spans="1:4" s="67" customFormat="1" x14ac:dyDescent="0.2">
      <c r="A26" s="24"/>
      <c r="B26" s="25" t="s">
        <v>30</v>
      </c>
      <c r="C26" s="65">
        <f>C22-C24</f>
        <v>0</v>
      </c>
      <c r="D26" s="65">
        <f>D22-D24</f>
        <v>0</v>
      </c>
    </row>
    <row r="27" spans="1:4" hidden="1" x14ac:dyDescent="0.2">
      <c r="C27" s="66"/>
      <c r="D27" s="66"/>
    </row>
    <row r="28" spans="1:4" hidden="1" x14ac:dyDescent="0.2">
      <c r="C28" s="66"/>
      <c r="D28" s="66"/>
    </row>
  </sheetData>
  <sheetProtection algorithmName="SHA-512" hashValue="XtG8xNvvX5DlzJsNMoKu2zZVzF6j0sDxNd91MNZsF66Pel2g6UmMZTS0r8pC0DV+9TEC672qV7KH4I0oYggbTg==" saltValue="M8XkB//IVsWUt+fbK4KM3g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23"/>
  <sheetViews>
    <sheetView zoomScaleNormal="100" zoomScaleSheetLayoutView="100" workbookViewId="0">
      <selection activeCell="C9" sqref="C9"/>
    </sheetView>
  </sheetViews>
  <sheetFormatPr defaultColWidth="0" defaultRowHeight="12.75" zeroHeight="1" x14ac:dyDescent="0.2"/>
  <cols>
    <col min="1" max="1" width="11.85546875" style="1" customWidth="1"/>
    <col min="2" max="2" width="22.28515625" style="1" customWidth="1"/>
    <col min="3" max="7" width="13.28515625" style="1" customWidth="1"/>
    <col min="8" max="8" width="13.28515625" style="67" customWidth="1"/>
    <col min="9" max="16384" width="9.140625" style="1" hidden="1"/>
  </cols>
  <sheetData>
    <row r="1" spans="1:8" x14ac:dyDescent="0.2">
      <c r="A1" s="117" t="s">
        <v>44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132</v>
      </c>
      <c r="B2" s="117"/>
      <c r="C2" s="117"/>
      <c r="D2" s="117"/>
      <c r="E2" s="117"/>
      <c r="F2" s="117"/>
      <c r="G2" s="117"/>
      <c r="H2" s="117"/>
    </row>
    <row r="3" spans="1:8" x14ac:dyDescent="0.2">
      <c r="A3" s="2"/>
    </row>
    <row r="4" spans="1:8" ht="51" x14ac:dyDescent="0.2">
      <c r="A4" s="12"/>
      <c r="B4" s="12"/>
      <c r="C4" s="13" t="s">
        <v>230</v>
      </c>
      <c r="D4" s="13" t="s">
        <v>231</v>
      </c>
      <c r="E4" s="13" t="s">
        <v>232</v>
      </c>
      <c r="F4" s="13" t="s">
        <v>32</v>
      </c>
      <c r="G4" s="13" t="s">
        <v>33</v>
      </c>
      <c r="H4" s="13" t="s">
        <v>34</v>
      </c>
    </row>
    <row r="5" spans="1:8" x14ac:dyDescent="0.2">
      <c r="A5" s="14"/>
      <c r="B5" s="12"/>
      <c r="C5" s="15"/>
      <c r="D5" s="15"/>
      <c r="E5" s="15"/>
      <c r="F5" s="14"/>
      <c r="G5" s="14"/>
      <c r="H5" s="15"/>
    </row>
    <row r="6" spans="1:8" x14ac:dyDescent="0.2">
      <c r="A6" s="14"/>
      <c r="B6" s="16" t="s">
        <v>129</v>
      </c>
      <c r="C6" s="12"/>
      <c r="D6" s="12"/>
      <c r="E6" s="12"/>
      <c r="F6" s="12"/>
      <c r="G6" s="12"/>
      <c r="H6" s="16"/>
    </row>
    <row r="7" spans="1:8" x14ac:dyDescent="0.2">
      <c r="A7" s="14"/>
      <c r="B7" s="12"/>
      <c r="C7" s="12"/>
      <c r="D7" s="12"/>
      <c r="E7" s="12"/>
      <c r="F7" s="12"/>
      <c r="G7" s="12"/>
      <c r="H7" s="16"/>
    </row>
    <row r="8" spans="1:8" x14ac:dyDescent="0.2">
      <c r="A8" s="17">
        <v>1</v>
      </c>
      <c r="B8" s="12" t="s">
        <v>35</v>
      </c>
      <c r="C8" s="52">
        <f>'I. NOTES INC.STAT BY INDEMNITY '!I10</f>
        <v>0</v>
      </c>
      <c r="D8" s="52">
        <f>'I. NOTES INC.STAT BY INDEMNITY '!I17</f>
        <v>0</v>
      </c>
      <c r="E8" s="52">
        <f>'I. NOTES INC.STAT BY INDEMNITY '!I24</f>
        <v>0</v>
      </c>
      <c r="F8" s="52">
        <f>'I. NOTES INC.STAT BY INDEMNITY '!I33</f>
        <v>0</v>
      </c>
      <c r="G8" s="52">
        <f>'I. NOTES INC.STAT BY INDEMNITY '!I37</f>
        <v>0</v>
      </c>
      <c r="H8" s="65">
        <f>SUM(C8:G8)</f>
        <v>0</v>
      </c>
    </row>
    <row r="9" spans="1:8" x14ac:dyDescent="0.2">
      <c r="A9" s="17">
        <v>2</v>
      </c>
      <c r="B9" s="12" t="s">
        <v>36</v>
      </c>
      <c r="C9" s="98"/>
      <c r="D9" s="98"/>
      <c r="E9" s="98"/>
      <c r="F9" s="98"/>
      <c r="G9" s="98"/>
      <c r="H9" s="65">
        <f>SUM(C9:G9)</f>
        <v>0</v>
      </c>
    </row>
    <row r="10" spans="1:8" x14ac:dyDescent="0.2">
      <c r="A10" s="17">
        <v>3</v>
      </c>
      <c r="B10" s="12" t="s">
        <v>37</v>
      </c>
      <c r="C10" s="98"/>
      <c r="D10" s="98"/>
      <c r="E10" s="98"/>
      <c r="F10" s="98"/>
      <c r="G10" s="98"/>
      <c r="H10" s="65">
        <f>SUM(C10:G10)</f>
        <v>0</v>
      </c>
    </row>
    <row r="11" spans="1:8" s="67" customFormat="1" x14ac:dyDescent="0.2">
      <c r="A11" s="24"/>
      <c r="B11" s="16" t="s">
        <v>21</v>
      </c>
      <c r="C11" s="65">
        <f>SUM(C8:C10)</f>
        <v>0</v>
      </c>
      <c r="D11" s="65">
        <f>SUM(D8:D10)</f>
        <v>0</v>
      </c>
      <c r="E11" s="65">
        <f>SUM(E8:E10)</f>
        <v>0</v>
      </c>
      <c r="F11" s="65">
        <f>SUM(F8:F10)</f>
        <v>0</v>
      </c>
      <c r="G11" s="65">
        <f>SUM(G8:G10)</f>
        <v>0</v>
      </c>
      <c r="H11" s="65">
        <f>SUM(C11:G11)</f>
        <v>0</v>
      </c>
    </row>
    <row r="12" spans="1:8" x14ac:dyDescent="0.2">
      <c r="A12" s="17"/>
      <c r="B12" s="12"/>
      <c r="C12" s="53"/>
      <c r="D12" s="53"/>
      <c r="E12" s="53"/>
      <c r="F12" s="53"/>
      <c r="G12" s="53"/>
      <c r="H12" s="56"/>
    </row>
    <row r="13" spans="1:8" x14ac:dyDescent="0.2">
      <c r="A13" s="17"/>
      <c r="B13" s="16" t="s">
        <v>130</v>
      </c>
      <c r="C13" s="53"/>
      <c r="D13" s="53"/>
      <c r="E13" s="53"/>
      <c r="F13" s="53"/>
      <c r="G13" s="53"/>
      <c r="H13" s="56"/>
    </row>
    <row r="14" spans="1:8" x14ac:dyDescent="0.2">
      <c r="A14" s="17"/>
      <c r="B14" s="12"/>
      <c r="C14" s="53"/>
      <c r="D14" s="53"/>
      <c r="E14" s="53"/>
      <c r="F14" s="53"/>
      <c r="G14" s="53"/>
      <c r="H14" s="56"/>
    </row>
    <row r="15" spans="1:8" x14ac:dyDescent="0.2">
      <c r="A15" s="17">
        <v>4</v>
      </c>
      <c r="B15" s="20" t="s">
        <v>38</v>
      </c>
      <c r="C15" s="98"/>
      <c r="D15" s="98"/>
      <c r="E15" s="98"/>
      <c r="F15" s="98"/>
      <c r="G15" s="98"/>
      <c r="H15" s="65">
        <f t="shared" ref="H15:H20" si="0">SUM(C15:G15)</f>
        <v>0</v>
      </c>
    </row>
    <row r="16" spans="1:8" ht="25.5" x14ac:dyDescent="0.2">
      <c r="A16" s="21">
        <v>5</v>
      </c>
      <c r="B16" s="20" t="s">
        <v>39</v>
      </c>
      <c r="C16" s="98"/>
      <c r="D16" s="98"/>
      <c r="E16" s="98"/>
      <c r="F16" s="98"/>
      <c r="G16" s="98"/>
      <c r="H16" s="65">
        <f t="shared" si="0"/>
        <v>0</v>
      </c>
    </row>
    <row r="17" spans="1:8" ht="25.5" x14ac:dyDescent="0.2">
      <c r="A17" s="21">
        <v>6</v>
      </c>
      <c r="B17" s="20" t="s">
        <v>40</v>
      </c>
      <c r="C17" s="98"/>
      <c r="D17" s="98"/>
      <c r="E17" s="98"/>
      <c r="F17" s="98"/>
      <c r="G17" s="98"/>
      <c r="H17" s="65">
        <f t="shared" si="0"/>
        <v>0</v>
      </c>
    </row>
    <row r="18" spans="1:8" ht="25.5" x14ac:dyDescent="0.2">
      <c r="A18" s="21">
        <v>7</v>
      </c>
      <c r="B18" s="20" t="s">
        <v>133</v>
      </c>
      <c r="C18" s="98"/>
      <c r="D18" s="98"/>
      <c r="E18" s="98"/>
      <c r="F18" s="98"/>
      <c r="G18" s="98"/>
      <c r="H18" s="65">
        <f t="shared" si="0"/>
        <v>0</v>
      </c>
    </row>
    <row r="19" spans="1:8" x14ac:dyDescent="0.2">
      <c r="A19" s="17">
        <v>8</v>
      </c>
      <c r="B19" s="20" t="s">
        <v>41</v>
      </c>
      <c r="C19" s="98"/>
      <c r="D19" s="98"/>
      <c r="E19" s="98"/>
      <c r="F19" s="98"/>
      <c r="G19" s="98"/>
      <c r="H19" s="65">
        <f t="shared" si="0"/>
        <v>0</v>
      </c>
    </row>
    <row r="20" spans="1:8" x14ac:dyDescent="0.2">
      <c r="A20" s="17">
        <v>9</v>
      </c>
      <c r="B20" s="20" t="s">
        <v>42</v>
      </c>
      <c r="C20" s="98"/>
      <c r="D20" s="98"/>
      <c r="E20" s="98"/>
      <c r="F20" s="98"/>
      <c r="G20" s="98"/>
      <c r="H20" s="65">
        <f t="shared" si="0"/>
        <v>0</v>
      </c>
    </row>
    <row r="21" spans="1:8" s="67" customFormat="1" x14ac:dyDescent="0.2">
      <c r="A21" s="24"/>
      <c r="B21" s="16" t="s">
        <v>28</v>
      </c>
      <c r="C21" s="65">
        <f t="shared" ref="C21:H21" si="1">SUM(C15:C20)</f>
        <v>0</v>
      </c>
      <c r="D21" s="65">
        <f t="shared" si="1"/>
        <v>0</v>
      </c>
      <c r="E21" s="65">
        <f t="shared" si="1"/>
        <v>0</v>
      </c>
      <c r="F21" s="65">
        <f t="shared" si="1"/>
        <v>0</v>
      </c>
      <c r="G21" s="65">
        <f t="shared" si="1"/>
        <v>0</v>
      </c>
      <c r="H21" s="65">
        <f t="shared" si="1"/>
        <v>0</v>
      </c>
    </row>
    <row r="22" spans="1:8" x14ac:dyDescent="0.2">
      <c r="A22" s="17"/>
      <c r="B22" s="20"/>
      <c r="C22" s="53"/>
      <c r="D22" s="53"/>
      <c r="E22" s="53"/>
      <c r="F22" s="53"/>
      <c r="G22" s="53"/>
      <c r="H22" s="56"/>
    </row>
    <row r="23" spans="1:8" s="67" customFormat="1" ht="25.5" x14ac:dyDescent="0.2">
      <c r="A23" s="15"/>
      <c r="B23" s="22" t="s">
        <v>43</v>
      </c>
      <c r="C23" s="65">
        <f t="shared" ref="C23:H23" si="2">C11-C21</f>
        <v>0</v>
      </c>
      <c r="D23" s="65">
        <f t="shared" si="2"/>
        <v>0</v>
      </c>
      <c r="E23" s="65">
        <f t="shared" si="2"/>
        <v>0</v>
      </c>
      <c r="F23" s="65">
        <f t="shared" si="2"/>
        <v>0</v>
      </c>
      <c r="G23" s="65">
        <f t="shared" si="2"/>
        <v>0</v>
      </c>
      <c r="H23" s="65">
        <f t="shared" si="2"/>
        <v>0</v>
      </c>
    </row>
  </sheetData>
  <sheetProtection algorithmName="SHA-512" hashValue="PAFhnqCV5DTNeTWJLx4XsEsRjwANmOIkWqyYFww15gfQnLuNHbTp/1sEWzS7oO2pvlK84y9HvrcuvAR5ZKxeYw==" saltValue="mz3ZnUYwYZkmKYNC8f7IZw==" spinCount="100000" sheet="1" objects="1" scenarios="1"/>
  <mergeCells count="2">
    <mergeCell ref="A1:H1"/>
    <mergeCell ref="A2:H2"/>
  </mergeCells>
  <printOptions horizontalCentered="1"/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D41"/>
  <sheetViews>
    <sheetView zoomScaleNormal="100" zoomScaleSheetLayoutView="100" workbookViewId="0">
      <selection activeCell="D6" sqref="D6"/>
    </sheetView>
  </sheetViews>
  <sheetFormatPr defaultColWidth="0" defaultRowHeight="12.75" zeroHeight="1" x14ac:dyDescent="0.2"/>
  <cols>
    <col min="1" max="1" width="11.85546875" style="1" customWidth="1"/>
    <col min="2" max="2" width="40.1406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58</v>
      </c>
      <c r="B1" s="117"/>
      <c r="C1" s="117"/>
      <c r="D1" s="117"/>
    </row>
    <row r="2" spans="1:4" x14ac:dyDescent="0.2">
      <c r="A2" s="3"/>
      <c r="B2" s="33"/>
      <c r="C2" s="33"/>
      <c r="D2" s="33"/>
    </row>
    <row r="3" spans="1:4" ht="38.25" x14ac:dyDescent="0.2">
      <c r="A3" s="12"/>
      <c r="B3" s="12"/>
      <c r="C3" s="13" t="s">
        <v>128</v>
      </c>
      <c r="D3" s="13" t="s">
        <v>192</v>
      </c>
    </row>
    <row r="4" spans="1:4" x14ac:dyDescent="0.2">
      <c r="A4" s="12"/>
      <c r="B4" s="12"/>
      <c r="C4" s="23"/>
      <c r="D4" s="23"/>
    </row>
    <row r="5" spans="1:4" x14ac:dyDescent="0.2">
      <c r="A5" s="24">
        <v>1</v>
      </c>
      <c r="B5" s="16" t="s">
        <v>134</v>
      </c>
      <c r="C5" s="12"/>
      <c r="D5" s="48"/>
    </row>
    <row r="6" spans="1:4" x14ac:dyDescent="0.2">
      <c r="A6" s="17">
        <v>1.1000000000000001</v>
      </c>
      <c r="B6" s="12" t="s">
        <v>45</v>
      </c>
      <c r="C6" s="52">
        <f>'J. BREAK-DOWN INVESTMENTS'!E7</f>
        <v>0</v>
      </c>
      <c r="D6" s="97"/>
    </row>
    <row r="7" spans="1:4" x14ac:dyDescent="0.2">
      <c r="A7" s="17">
        <v>1.2</v>
      </c>
      <c r="B7" s="12" t="s">
        <v>46</v>
      </c>
      <c r="C7" s="52">
        <f>'J. BREAK-DOWN INVESTMENTS'!E9</f>
        <v>0</v>
      </c>
      <c r="D7" s="97"/>
    </row>
    <row r="8" spans="1:4" x14ac:dyDescent="0.2">
      <c r="A8" s="17">
        <v>1.3</v>
      </c>
      <c r="B8" s="12" t="s">
        <v>47</v>
      </c>
      <c r="C8" s="52">
        <f>'J. BREAK-DOWN INVESTMENTS'!E12+'J. BREAK-DOWN INVESTMENTS'!E13</f>
        <v>0</v>
      </c>
      <c r="D8" s="97"/>
    </row>
    <row r="9" spans="1:4" x14ac:dyDescent="0.2">
      <c r="A9" s="17">
        <v>1.4</v>
      </c>
      <c r="B9" s="12" t="s">
        <v>48</v>
      </c>
      <c r="C9" s="52">
        <f>'J. BREAK-DOWN INVESTMENTS'!E15</f>
        <v>0</v>
      </c>
      <c r="D9" s="97"/>
    </row>
    <row r="10" spans="1:4" x14ac:dyDescent="0.2">
      <c r="A10" s="17">
        <v>1.5</v>
      </c>
      <c r="B10" s="12" t="s">
        <v>53</v>
      </c>
      <c r="C10" s="52">
        <f>C11+C12</f>
        <v>0</v>
      </c>
      <c r="D10" s="52">
        <f>D11+D12</f>
        <v>0</v>
      </c>
    </row>
    <row r="11" spans="1:4" x14ac:dyDescent="0.2">
      <c r="A11" s="17">
        <v>1.51</v>
      </c>
      <c r="B11" s="12" t="s">
        <v>49</v>
      </c>
      <c r="C11" s="52">
        <f>'J. BREAK-DOWN INVESTMENTS'!E18</f>
        <v>0</v>
      </c>
      <c r="D11" s="97"/>
    </row>
    <row r="12" spans="1:4" x14ac:dyDescent="0.2">
      <c r="A12" s="17">
        <v>1.52</v>
      </c>
      <c r="B12" s="12" t="s">
        <v>50</v>
      </c>
      <c r="C12" s="52">
        <f>'J. BREAK-DOWN INVESTMENTS'!E19</f>
        <v>0</v>
      </c>
      <c r="D12" s="97"/>
    </row>
    <row r="13" spans="1:4" x14ac:dyDescent="0.2">
      <c r="A13" s="17">
        <v>1.6</v>
      </c>
      <c r="B13" s="12" t="s">
        <v>135</v>
      </c>
      <c r="C13" s="52">
        <f>'J. BREAK-DOWN INVESTMENTS'!E21</f>
        <v>0</v>
      </c>
      <c r="D13" s="97"/>
    </row>
    <row r="14" spans="1:4" s="67" customFormat="1" x14ac:dyDescent="0.2">
      <c r="A14" s="24"/>
      <c r="B14" s="16" t="s">
        <v>34</v>
      </c>
      <c r="C14" s="65">
        <f>C6+C7+C8+C9+C10+C13</f>
        <v>0</v>
      </c>
      <c r="D14" s="65">
        <f>D6+D7+D8+D9+D11+D12+D13</f>
        <v>0</v>
      </c>
    </row>
    <row r="15" spans="1:4" x14ac:dyDescent="0.2">
      <c r="A15" s="24"/>
      <c r="B15" s="16"/>
      <c r="C15" s="53"/>
      <c r="D15" s="53"/>
    </row>
    <row r="16" spans="1:4" x14ac:dyDescent="0.2">
      <c r="A16" s="24">
        <v>2</v>
      </c>
      <c r="B16" s="16" t="s">
        <v>178</v>
      </c>
      <c r="C16" s="53"/>
      <c r="D16" s="53"/>
    </row>
    <row r="17" spans="1:4" x14ac:dyDescent="0.2">
      <c r="A17" s="17">
        <v>2.1</v>
      </c>
      <c r="B17" s="12" t="s">
        <v>47</v>
      </c>
      <c r="C17" s="98"/>
      <c r="D17" s="97"/>
    </row>
    <row r="18" spans="1:4" x14ac:dyDescent="0.2">
      <c r="A18" s="17">
        <v>2.2000000000000002</v>
      </c>
      <c r="B18" s="12" t="s">
        <v>51</v>
      </c>
      <c r="C18" s="98"/>
      <c r="D18" s="97"/>
    </row>
    <row r="19" spans="1:4" x14ac:dyDescent="0.2">
      <c r="A19" s="17">
        <v>2.2999999999999998</v>
      </c>
      <c r="B19" s="12" t="s">
        <v>52</v>
      </c>
      <c r="C19" s="98"/>
      <c r="D19" s="97"/>
    </row>
    <row r="20" spans="1:4" x14ac:dyDescent="0.2">
      <c r="A20" s="17">
        <v>2.4</v>
      </c>
      <c r="B20" s="12" t="s">
        <v>135</v>
      </c>
      <c r="C20" s="98"/>
      <c r="D20" s="97"/>
    </row>
    <row r="21" spans="1:4" s="67" customFormat="1" x14ac:dyDescent="0.2">
      <c r="A21" s="24"/>
      <c r="B21" s="16" t="s">
        <v>34</v>
      </c>
      <c r="C21" s="65">
        <f>SUM(C17:C20)</f>
        <v>0</v>
      </c>
      <c r="D21" s="65">
        <f>SUM(D17:D20)</f>
        <v>0</v>
      </c>
    </row>
    <row r="22" spans="1:4" x14ac:dyDescent="0.2">
      <c r="A22" s="24"/>
      <c r="B22" s="16"/>
      <c r="C22" s="53"/>
      <c r="D22" s="53"/>
    </row>
    <row r="23" spans="1:4" x14ac:dyDescent="0.2">
      <c r="A23" s="24">
        <v>3</v>
      </c>
      <c r="B23" s="16" t="s">
        <v>136</v>
      </c>
      <c r="C23" s="53"/>
      <c r="D23" s="53"/>
    </row>
    <row r="24" spans="1:4" x14ac:dyDescent="0.2">
      <c r="A24" s="17">
        <v>3.1</v>
      </c>
      <c r="B24" s="12" t="s">
        <v>45</v>
      </c>
      <c r="C24" s="98"/>
      <c r="D24" s="97"/>
    </row>
    <row r="25" spans="1:4" x14ac:dyDescent="0.2">
      <c r="A25" s="17">
        <v>3.2</v>
      </c>
      <c r="B25" s="12" t="s">
        <v>53</v>
      </c>
      <c r="C25" s="98"/>
      <c r="D25" s="97"/>
    </row>
    <row r="26" spans="1:4" x14ac:dyDescent="0.2">
      <c r="A26" s="17">
        <v>3.3</v>
      </c>
      <c r="B26" s="12" t="s">
        <v>54</v>
      </c>
      <c r="C26" s="98"/>
      <c r="D26" s="97"/>
    </row>
    <row r="27" spans="1:4" x14ac:dyDescent="0.2">
      <c r="A27" s="17">
        <v>3.4</v>
      </c>
      <c r="B27" s="12" t="s">
        <v>135</v>
      </c>
      <c r="C27" s="98"/>
      <c r="D27" s="97"/>
    </row>
    <row r="28" spans="1:4" s="67" customFormat="1" x14ac:dyDescent="0.2">
      <c r="A28" s="24"/>
      <c r="B28" s="16" t="s">
        <v>34</v>
      </c>
      <c r="C28" s="65">
        <f>SUM(C24:C27)</f>
        <v>0</v>
      </c>
      <c r="D28" s="65">
        <f>SUM(D24:D27)</f>
        <v>0</v>
      </c>
    </row>
    <row r="29" spans="1:4" x14ac:dyDescent="0.2">
      <c r="A29" s="24"/>
      <c r="B29" s="16"/>
      <c r="C29" s="53"/>
      <c r="D29" s="53"/>
    </row>
    <row r="30" spans="1:4" x14ac:dyDescent="0.2">
      <c r="A30" s="24">
        <v>4</v>
      </c>
      <c r="B30" s="16" t="s">
        <v>137</v>
      </c>
      <c r="C30" s="53"/>
      <c r="D30" s="53"/>
    </row>
    <row r="31" spans="1:4" x14ac:dyDescent="0.2">
      <c r="A31" s="17">
        <v>4.0999999999999996</v>
      </c>
      <c r="B31" s="12" t="s">
        <v>55</v>
      </c>
      <c r="C31" s="98"/>
      <c r="D31" s="97"/>
    </row>
    <row r="32" spans="1:4" x14ac:dyDescent="0.2">
      <c r="A32" s="17">
        <v>4.2</v>
      </c>
      <c r="B32" s="12" t="s">
        <v>138</v>
      </c>
      <c r="C32" s="98"/>
      <c r="D32" s="97"/>
    </row>
    <row r="33" spans="1:4" x14ac:dyDescent="0.2">
      <c r="A33" s="17">
        <v>4.3</v>
      </c>
      <c r="B33" s="12" t="s">
        <v>56</v>
      </c>
      <c r="C33" s="98"/>
      <c r="D33" s="97"/>
    </row>
    <row r="34" spans="1:4" x14ac:dyDescent="0.2">
      <c r="A34" s="17">
        <v>4.4000000000000004</v>
      </c>
      <c r="B34" s="12" t="s">
        <v>139</v>
      </c>
      <c r="C34" s="98"/>
      <c r="D34" s="97"/>
    </row>
    <row r="35" spans="1:4" x14ac:dyDescent="0.2">
      <c r="A35" s="17">
        <v>4.5</v>
      </c>
      <c r="B35" s="12" t="s">
        <v>57</v>
      </c>
      <c r="C35" s="98"/>
      <c r="D35" s="97"/>
    </row>
    <row r="36" spans="1:4" x14ac:dyDescent="0.2">
      <c r="A36" s="17">
        <v>4.5999999999999996</v>
      </c>
      <c r="B36" s="12" t="s">
        <v>140</v>
      </c>
      <c r="C36" s="98"/>
      <c r="D36" s="97"/>
    </row>
    <row r="37" spans="1:4" x14ac:dyDescent="0.2">
      <c r="A37" s="17">
        <v>4.7</v>
      </c>
      <c r="B37" s="12" t="s">
        <v>135</v>
      </c>
      <c r="C37" s="98"/>
      <c r="D37" s="97"/>
    </row>
    <row r="38" spans="1:4" s="67" customFormat="1" x14ac:dyDescent="0.2">
      <c r="A38" s="24"/>
      <c r="B38" s="16" t="s">
        <v>34</v>
      </c>
      <c r="C38" s="65">
        <f>SUM(C31:C37)</f>
        <v>0</v>
      </c>
      <c r="D38" s="65">
        <f>SUM(D31:D37)</f>
        <v>0</v>
      </c>
    </row>
    <row r="39" spans="1:4" x14ac:dyDescent="0.2">
      <c r="A39" s="24"/>
      <c r="B39" s="16"/>
      <c r="C39" s="53"/>
      <c r="D39" s="53"/>
    </row>
    <row r="40" spans="1:4" s="67" customFormat="1" x14ac:dyDescent="0.2">
      <c r="A40" s="24">
        <v>5</v>
      </c>
      <c r="B40" s="16" t="s">
        <v>179</v>
      </c>
      <c r="C40" s="99"/>
      <c r="D40" s="100"/>
    </row>
    <row r="41" spans="1:4" x14ac:dyDescent="0.2">
      <c r="A41" s="50"/>
      <c r="B41" s="50" t="s">
        <v>180</v>
      </c>
      <c r="C41" s="75"/>
      <c r="D41" s="75"/>
    </row>
  </sheetData>
  <sheetProtection algorithmName="SHA-512" hashValue="DkxcP2PVQmHpzOH+zohhNNcnNJirEZbjDlE3vLshoX5671Idbx7WYoXdzfabcJ4IQayoCdag7KH4DfszmhVxvw==" saltValue="uWOmJM/FlIyKjeaLA6dhxA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41"/>
  <sheetViews>
    <sheetView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11.85546875" style="1" customWidth="1"/>
    <col min="2" max="2" width="35.1406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58</v>
      </c>
      <c r="B1" s="117"/>
      <c r="C1" s="117"/>
      <c r="D1" s="117"/>
    </row>
    <row r="2" spans="1:4" x14ac:dyDescent="0.2">
      <c r="A2" s="118" t="s">
        <v>59</v>
      </c>
      <c r="B2" s="118"/>
      <c r="C2" s="118"/>
      <c r="D2" s="118"/>
    </row>
    <row r="3" spans="1:4" x14ac:dyDescent="0.2">
      <c r="A3" s="74"/>
    </row>
    <row r="4" spans="1:4" ht="38.25" x14ac:dyDescent="0.2">
      <c r="A4" s="12"/>
      <c r="B4" s="12"/>
      <c r="C4" s="13" t="s">
        <v>128</v>
      </c>
      <c r="D4" s="13" t="s">
        <v>192</v>
      </c>
    </row>
    <row r="5" spans="1:4" x14ac:dyDescent="0.2">
      <c r="A5" s="14"/>
      <c r="B5" s="12"/>
      <c r="C5" s="15"/>
      <c r="D5" s="15"/>
    </row>
    <row r="6" spans="1:4" x14ac:dyDescent="0.2">
      <c r="A6" s="24">
        <v>6</v>
      </c>
      <c r="B6" s="16" t="s">
        <v>141</v>
      </c>
      <c r="C6" s="12"/>
      <c r="D6" s="12"/>
    </row>
    <row r="7" spans="1:4" x14ac:dyDescent="0.2">
      <c r="A7" s="24">
        <v>6.1</v>
      </c>
      <c r="B7" s="16" t="s">
        <v>205</v>
      </c>
      <c r="C7" s="57"/>
      <c r="D7" s="57"/>
    </row>
    <row r="8" spans="1:4" x14ac:dyDescent="0.2">
      <c r="A8" s="17">
        <v>6.11</v>
      </c>
      <c r="B8" s="12" t="s">
        <v>60</v>
      </c>
      <c r="C8" s="98"/>
      <c r="D8" s="97"/>
    </row>
    <row r="9" spans="1:4" x14ac:dyDescent="0.2">
      <c r="A9" s="17">
        <v>6.12</v>
      </c>
      <c r="B9" s="12" t="s">
        <v>61</v>
      </c>
      <c r="C9" s="98"/>
      <c r="D9" s="97"/>
    </row>
    <row r="10" spans="1:4" x14ac:dyDescent="0.2">
      <c r="A10" s="17">
        <v>6.13</v>
      </c>
      <c r="B10" s="12" t="s">
        <v>62</v>
      </c>
      <c r="C10" s="98"/>
      <c r="D10" s="97"/>
    </row>
    <row r="11" spans="1:4" x14ac:dyDescent="0.2">
      <c r="A11" s="17">
        <v>6.14</v>
      </c>
      <c r="B11" s="12" t="s">
        <v>32</v>
      </c>
      <c r="C11" s="98"/>
      <c r="D11" s="97"/>
    </row>
    <row r="12" spans="1:4" x14ac:dyDescent="0.2">
      <c r="A12" s="17">
        <v>6.15</v>
      </c>
      <c r="B12" s="12" t="s">
        <v>142</v>
      </c>
      <c r="C12" s="98"/>
      <c r="D12" s="97"/>
    </row>
    <row r="13" spans="1:4" s="67" customFormat="1" x14ac:dyDescent="0.2">
      <c r="A13" s="24"/>
      <c r="B13" s="16" t="s">
        <v>143</v>
      </c>
      <c r="C13" s="65">
        <f>SUM(C8:C12)</f>
        <v>0</v>
      </c>
      <c r="D13" s="65">
        <f>SUM(D8:D12)</f>
        <v>0</v>
      </c>
    </row>
    <row r="14" spans="1:4" x14ac:dyDescent="0.2">
      <c r="A14" s="24">
        <v>6.2</v>
      </c>
      <c r="B14" s="16" t="s">
        <v>189</v>
      </c>
      <c r="C14" s="57"/>
      <c r="D14" s="57"/>
    </row>
    <row r="15" spans="1:4" x14ac:dyDescent="0.2">
      <c r="A15" s="17">
        <v>6.21</v>
      </c>
      <c r="B15" s="12" t="s">
        <v>60</v>
      </c>
      <c r="C15" s="98"/>
      <c r="D15" s="97"/>
    </row>
    <row r="16" spans="1:4" x14ac:dyDescent="0.2">
      <c r="A16" s="17">
        <v>6.22</v>
      </c>
      <c r="B16" s="12" t="s">
        <v>61</v>
      </c>
      <c r="C16" s="98"/>
      <c r="D16" s="97"/>
    </row>
    <row r="17" spans="1:4" x14ac:dyDescent="0.2">
      <c r="A17" s="17">
        <v>6.23</v>
      </c>
      <c r="B17" s="12" t="s">
        <v>62</v>
      </c>
      <c r="C17" s="98"/>
      <c r="D17" s="97"/>
    </row>
    <row r="18" spans="1:4" x14ac:dyDescent="0.2">
      <c r="A18" s="17">
        <v>6.24</v>
      </c>
      <c r="B18" s="12" t="s">
        <v>32</v>
      </c>
      <c r="C18" s="98"/>
      <c r="D18" s="97"/>
    </row>
    <row r="19" spans="1:4" x14ac:dyDescent="0.2">
      <c r="A19" s="17">
        <v>6.25</v>
      </c>
      <c r="B19" s="12" t="s">
        <v>142</v>
      </c>
      <c r="C19" s="98"/>
      <c r="D19" s="97"/>
    </row>
    <row r="20" spans="1:4" s="67" customFormat="1" x14ac:dyDescent="0.2">
      <c r="A20" s="24"/>
      <c r="B20" s="16" t="s">
        <v>143</v>
      </c>
      <c r="C20" s="65">
        <f>SUM(C15:C19)</f>
        <v>0</v>
      </c>
      <c r="D20" s="65">
        <f>SUM(D15:D19)</f>
        <v>0</v>
      </c>
    </row>
    <row r="21" spans="1:4" x14ac:dyDescent="0.2">
      <c r="A21" s="24">
        <v>6.3</v>
      </c>
      <c r="B21" s="16" t="s">
        <v>190</v>
      </c>
      <c r="C21" s="57"/>
      <c r="D21" s="57"/>
    </row>
    <row r="22" spans="1:4" x14ac:dyDescent="0.2">
      <c r="A22" s="17">
        <v>6.31</v>
      </c>
      <c r="B22" s="12" t="s">
        <v>60</v>
      </c>
      <c r="C22" s="98"/>
      <c r="D22" s="97"/>
    </row>
    <row r="23" spans="1:4" x14ac:dyDescent="0.2">
      <c r="A23" s="17">
        <v>6.32</v>
      </c>
      <c r="B23" s="12" t="s">
        <v>61</v>
      </c>
      <c r="C23" s="98"/>
      <c r="D23" s="97"/>
    </row>
    <row r="24" spans="1:4" x14ac:dyDescent="0.2">
      <c r="A24" s="17">
        <v>6.33</v>
      </c>
      <c r="B24" s="12" t="s">
        <v>62</v>
      </c>
      <c r="C24" s="98"/>
      <c r="D24" s="97"/>
    </row>
    <row r="25" spans="1:4" x14ac:dyDescent="0.2">
      <c r="A25" s="17">
        <v>6.34</v>
      </c>
      <c r="B25" s="12" t="s">
        <v>32</v>
      </c>
      <c r="C25" s="98"/>
      <c r="D25" s="97"/>
    </row>
    <row r="26" spans="1:4" x14ac:dyDescent="0.2">
      <c r="A26" s="17">
        <v>6.35</v>
      </c>
      <c r="B26" s="12" t="s">
        <v>142</v>
      </c>
      <c r="C26" s="98"/>
      <c r="D26" s="97"/>
    </row>
    <row r="27" spans="1:4" s="67" customFormat="1" x14ac:dyDescent="0.2">
      <c r="A27" s="24"/>
      <c r="B27" s="16" t="s">
        <v>143</v>
      </c>
      <c r="C27" s="65">
        <f>SUM(C22:C26)</f>
        <v>0</v>
      </c>
      <c r="D27" s="65">
        <f>SUM(D22:D26)</f>
        <v>0</v>
      </c>
    </row>
    <row r="28" spans="1:4" x14ac:dyDescent="0.2">
      <c r="A28" s="24">
        <v>6.4</v>
      </c>
      <c r="B28" s="16" t="s">
        <v>191</v>
      </c>
      <c r="C28" s="57"/>
      <c r="D28" s="57"/>
    </row>
    <row r="29" spans="1:4" x14ac:dyDescent="0.2">
      <c r="A29" s="17">
        <v>6.41</v>
      </c>
      <c r="B29" s="12" t="s">
        <v>60</v>
      </c>
      <c r="C29" s="98"/>
      <c r="D29" s="97"/>
    </row>
    <row r="30" spans="1:4" x14ac:dyDescent="0.2">
      <c r="A30" s="17">
        <v>6.42</v>
      </c>
      <c r="B30" s="12" t="s">
        <v>61</v>
      </c>
      <c r="C30" s="98"/>
      <c r="D30" s="97"/>
    </row>
    <row r="31" spans="1:4" x14ac:dyDescent="0.2">
      <c r="A31" s="17">
        <v>6.43</v>
      </c>
      <c r="B31" s="12" t="s">
        <v>62</v>
      </c>
      <c r="C31" s="98"/>
      <c r="D31" s="97"/>
    </row>
    <row r="32" spans="1:4" x14ac:dyDescent="0.2">
      <c r="A32" s="17">
        <v>6.44</v>
      </c>
      <c r="B32" s="12" t="s">
        <v>32</v>
      </c>
      <c r="C32" s="98"/>
      <c r="D32" s="97"/>
    </row>
    <row r="33" spans="1:4" x14ac:dyDescent="0.2">
      <c r="A33" s="17">
        <v>6.45</v>
      </c>
      <c r="B33" s="12" t="s">
        <v>142</v>
      </c>
      <c r="C33" s="98"/>
      <c r="D33" s="97"/>
    </row>
    <row r="34" spans="1:4" s="67" customFormat="1" x14ac:dyDescent="0.2">
      <c r="A34" s="24"/>
      <c r="B34" s="16" t="s">
        <v>143</v>
      </c>
      <c r="C34" s="65">
        <f>SUM(C29:C33)</f>
        <v>0</v>
      </c>
      <c r="D34" s="65">
        <f>SUM(D29:D33)</f>
        <v>0</v>
      </c>
    </row>
    <row r="35" spans="1:4" s="67" customFormat="1" x14ac:dyDescent="0.2">
      <c r="A35" s="24"/>
      <c r="B35" s="16" t="s">
        <v>63</v>
      </c>
      <c r="C35" s="65">
        <f>C34+C27+C20+C13</f>
        <v>0</v>
      </c>
      <c r="D35" s="65">
        <f>D34+D27+D20+D13</f>
        <v>0</v>
      </c>
    </row>
    <row r="36" spans="1:4" x14ac:dyDescent="0.2">
      <c r="A36" s="24"/>
      <c r="B36" s="16"/>
      <c r="C36" s="53"/>
      <c r="D36" s="53"/>
    </row>
    <row r="37" spans="1:4" x14ac:dyDescent="0.2">
      <c r="A37" s="24">
        <v>7</v>
      </c>
      <c r="B37" s="16" t="s">
        <v>144</v>
      </c>
      <c r="C37" s="53"/>
      <c r="D37" s="53"/>
    </row>
    <row r="38" spans="1:4" x14ac:dyDescent="0.2">
      <c r="A38" s="17">
        <v>7.1</v>
      </c>
      <c r="B38" s="12" t="s">
        <v>64</v>
      </c>
      <c r="C38" s="98"/>
      <c r="D38" s="97"/>
    </row>
    <row r="39" spans="1:4" x14ac:dyDescent="0.2">
      <c r="A39" s="17">
        <v>7.2</v>
      </c>
      <c r="B39" s="12" t="s">
        <v>65</v>
      </c>
      <c r="C39" s="98"/>
      <c r="D39" s="97"/>
    </row>
    <row r="40" spans="1:4" x14ac:dyDescent="0.2">
      <c r="A40" s="17">
        <v>7.3</v>
      </c>
      <c r="B40" s="12" t="s">
        <v>142</v>
      </c>
      <c r="C40" s="98"/>
      <c r="D40" s="97"/>
    </row>
    <row r="41" spans="1:4" s="67" customFormat="1" x14ac:dyDescent="0.2">
      <c r="A41" s="15"/>
      <c r="B41" s="25" t="s">
        <v>63</v>
      </c>
      <c r="C41" s="65">
        <f>SUM(C38:C40)</f>
        <v>0</v>
      </c>
      <c r="D41" s="65">
        <f>SUM(D38:D40)</f>
        <v>0</v>
      </c>
    </row>
  </sheetData>
  <sheetProtection algorithmName="SHA-512" hashValue="azmMs1UFmxj0PPVFhRdDgn9xElhCI0O2skgLVCNfLNGOg2GiAnPB/GfPuByFWFXBx8ncHLBMF+uMIE3UJvrAQA==" saltValue="K2nTq0MOyUgGa5L/1S49Jw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D30"/>
  <sheetViews>
    <sheetView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1" customWidth="1"/>
    <col min="2" max="2" width="41.5703125" style="1" customWidth="1"/>
    <col min="3" max="4" width="14.28515625" style="1" customWidth="1"/>
    <col min="5" max="16384" width="9.140625" style="1" hidden="1"/>
  </cols>
  <sheetData>
    <row r="1" spans="1:4" x14ac:dyDescent="0.2">
      <c r="A1" s="117" t="s">
        <v>58</v>
      </c>
      <c r="B1" s="117"/>
      <c r="C1" s="117"/>
      <c r="D1" s="117"/>
    </row>
    <row r="2" spans="1:4" x14ac:dyDescent="0.2">
      <c r="A2" s="118" t="s">
        <v>59</v>
      </c>
      <c r="B2" s="118"/>
      <c r="C2" s="118"/>
      <c r="D2" s="118"/>
    </row>
    <row r="3" spans="1:4" x14ac:dyDescent="0.2">
      <c r="A3" s="74"/>
    </row>
    <row r="4" spans="1:4" ht="38.25" x14ac:dyDescent="0.2">
      <c r="A4" s="12"/>
      <c r="B4" s="12"/>
      <c r="C4" s="13" t="s">
        <v>128</v>
      </c>
      <c r="D4" s="13" t="s">
        <v>192</v>
      </c>
    </row>
    <row r="5" spans="1:4" x14ac:dyDescent="0.2">
      <c r="A5" s="12"/>
      <c r="B5" s="12"/>
      <c r="C5" s="26"/>
      <c r="D5" s="26"/>
    </row>
    <row r="6" spans="1:4" x14ac:dyDescent="0.2">
      <c r="A6" s="24">
        <v>8</v>
      </c>
      <c r="B6" s="16" t="s">
        <v>145</v>
      </c>
      <c r="C6" s="15"/>
      <c r="D6" s="15"/>
    </row>
    <row r="7" spans="1:4" x14ac:dyDescent="0.2">
      <c r="A7" s="17">
        <v>8.0500000000000007</v>
      </c>
      <c r="B7" s="12" t="s">
        <v>66</v>
      </c>
      <c r="C7" s="98"/>
      <c r="D7" s="97"/>
    </row>
    <row r="8" spans="1:4" x14ac:dyDescent="0.2">
      <c r="A8" s="17">
        <v>8.1</v>
      </c>
      <c r="B8" s="12" t="s">
        <v>67</v>
      </c>
      <c r="C8" s="98"/>
      <c r="D8" s="97"/>
    </row>
    <row r="9" spans="1:4" x14ac:dyDescent="0.2">
      <c r="A9" s="17">
        <v>8.15</v>
      </c>
      <c r="B9" s="12" t="s">
        <v>146</v>
      </c>
      <c r="C9" s="98"/>
      <c r="D9" s="97"/>
    </row>
    <row r="10" spans="1:4" x14ac:dyDescent="0.2">
      <c r="A10" s="17">
        <v>8.1999999999999993</v>
      </c>
      <c r="B10" s="12" t="s">
        <v>68</v>
      </c>
      <c r="C10" s="98"/>
      <c r="D10" s="97"/>
    </row>
    <row r="11" spans="1:4" x14ac:dyDescent="0.2">
      <c r="A11" s="17">
        <v>8.25</v>
      </c>
      <c r="B11" s="12" t="s">
        <v>69</v>
      </c>
      <c r="C11" s="98"/>
      <c r="D11" s="97"/>
    </row>
    <row r="12" spans="1:4" x14ac:dyDescent="0.2">
      <c r="A12" s="17">
        <v>8.3000000000000007</v>
      </c>
      <c r="B12" s="12" t="s">
        <v>70</v>
      </c>
      <c r="C12" s="98"/>
      <c r="D12" s="97"/>
    </row>
    <row r="13" spans="1:4" x14ac:dyDescent="0.2">
      <c r="A13" s="17">
        <v>8.35</v>
      </c>
      <c r="B13" s="12" t="s">
        <v>71</v>
      </c>
      <c r="C13" s="98"/>
      <c r="D13" s="97"/>
    </row>
    <row r="14" spans="1:4" x14ac:dyDescent="0.2">
      <c r="A14" s="17">
        <v>8.4</v>
      </c>
      <c r="B14" s="12" t="s">
        <v>72</v>
      </c>
      <c r="C14" s="98"/>
      <c r="D14" s="97"/>
    </row>
    <row r="15" spans="1:4" x14ac:dyDescent="0.2">
      <c r="A15" s="17">
        <v>8.4499999999999993</v>
      </c>
      <c r="B15" s="12" t="s">
        <v>73</v>
      </c>
      <c r="C15" s="98"/>
      <c r="D15" s="97"/>
    </row>
    <row r="16" spans="1:4" x14ac:dyDescent="0.2">
      <c r="A16" s="17">
        <v>8.5</v>
      </c>
      <c r="B16" s="12" t="s">
        <v>147</v>
      </c>
      <c r="C16" s="98"/>
      <c r="D16" s="97"/>
    </row>
    <row r="17" spans="1:4" x14ac:dyDescent="0.2">
      <c r="A17" s="17">
        <v>8.5500000000000007</v>
      </c>
      <c r="B17" s="12" t="s">
        <v>74</v>
      </c>
      <c r="C17" s="98"/>
      <c r="D17" s="97"/>
    </row>
    <row r="18" spans="1:4" x14ac:dyDescent="0.2">
      <c r="A18" s="17">
        <v>8.6</v>
      </c>
      <c r="B18" s="12" t="s">
        <v>135</v>
      </c>
      <c r="C18" s="98"/>
      <c r="D18" s="97"/>
    </row>
    <row r="19" spans="1:4" s="67" customFormat="1" x14ac:dyDescent="0.2">
      <c r="A19" s="24"/>
      <c r="B19" s="16" t="s">
        <v>63</v>
      </c>
      <c r="C19" s="65">
        <f>SUM(C7:C18)</f>
        <v>0</v>
      </c>
      <c r="D19" s="65">
        <f>SUM(D7:D18)</f>
        <v>0</v>
      </c>
    </row>
    <row r="20" spans="1:4" x14ac:dyDescent="0.2">
      <c r="A20" s="24"/>
      <c r="B20" s="16"/>
      <c r="C20" s="53"/>
      <c r="D20" s="53"/>
    </row>
    <row r="21" spans="1:4" x14ac:dyDescent="0.2">
      <c r="A21" s="24">
        <v>9</v>
      </c>
      <c r="B21" s="22" t="s">
        <v>148</v>
      </c>
      <c r="C21" s="53"/>
      <c r="D21" s="53"/>
    </row>
    <row r="22" spans="1:4" x14ac:dyDescent="0.2">
      <c r="A22" s="17">
        <v>9.1</v>
      </c>
      <c r="B22" s="12" t="s">
        <v>181</v>
      </c>
      <c r="C22" s="98"/>
      <c r="D22" s="97"/>
    </row>
    <row r="23" spans="1:4" x14ac:dyDescent="0.2">
      <c r="A23" s="17">
        <v>9.1999999999999993</v>
      </c>
      <c r="B23" s="12" t="s">
        <v>149</v>
      </c>
      <c r="C23" s="98"/>
      <c r="D23" s="97"/>
    </row>
    <row r="24" spans="1:4" x14ac:dyDescent="0.2">
      <c r="A24" s="17">
        <v>9.3000000000000007</v>
      </c>
      <c r="B24" s="12" t="s">
        <v>150</v>
      </c>
      <c r="C24" s="98"/>
      <c r="D24" s="97"/>
    </row>
    <row r="25" spans="1:4" s="67" customFormat="1" x14ac:dyDescent="0.2">
      <c r="A25" s="24"/>
      <c r="B25" s="16" t="s">
        <v>63</v>
      </c>
      <c r="C25" s="65">
        <f>SUM(C22:C24)</f>
        <v>0</v>
      </c>
      <c r="D25" s="65">
        <f>SUM(D22:D24)</f>
        <v>0</v>
      </c>
    </row>
    <row r="26" spans="1:4" x14ac:dyDescent="0.2">
      <c r="A26" s="15"/>
      <c r="B26" s="16"/>
      <c r="C26" s="53"/>
      <c r="D26" s="53"/>
    </row>
    <row r="27" spans="1:4" x14ac:dyDescent="0.2">
      <c r="A27" s="15"/>
      <c r="B27" s="16" t="s">
        <v>182</v>
      </c>
      <c r="C27" s="53"/>
      <c r="D27" s="53"/>
    </row>
    <row r="28" spans="1:4" x14ac:dyDescent="0.2">
      <c r="A28" s="12"/>
      <c r="B28" s="12" t="s">
        <v>151</v>
      </c>
      <c r="C28" s="98"/>
      <c r="D28" s="97"/>
    </row>
    <row r="29" spans="1:4" x14ac:dyDescent="0.2">
      <c r="A29" s="12"/>
      <c r="B29" s="12" t="s">
        <v>152</v>
      </c>
      <c r="C29" s="98"/>
      <c r="D29" s="97"/>
    </row>
    <row r="30" spans="1:4" x14ac:dyDescent="0.2">
      <c r="A30" s="12"/>
      <c r="B30" s="12" t="s">
        <v>153</v>
      </c>
      <c r="C30" s="98"/>
      <c r="D30" s="97"/>
    </row>
  </sheetData>
  <sheetProtection algorithmName="SHA-512" hashValue="ivhkSPgbCq1fA5am/BiyqvpjFc2Mqsf0nHG5HeM6n/7winr2iT34tB/EV8uQAlq8HANUCY3+yC+7YzpoFSpa5g==" saltValue="Z6yzbuXttRfn5rm8vcDIcQ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23"/>
  <sheetViews>
    <sheetView workbookViewId="0"/>
  </sheetViews>
  <sheetFormatPr defaultRowHeight="12.75" x14ac:dyDescent="0.2"/>
  <cols>
    <col min="1" max="1" width="37.7109375" style="33" bestFit="1" customWidth="1"/>
    <col min="2" max="2" width="22" style="33" bestFit="1" customWidth="1"/>
    <col min="3" max="16384" width="9.140625" style="33"/>
  </cols>
  <sheetData>
    <row r="1" spans="1:2" x14ac:dyDescent="0.2">
      <c r="A1" s="33" t="s">
        <v>58</v>
      </c>
    </row>
    <row r="2" spans="1:2" x14ac:dyDescent="0.2">
      <c r="A2" s="33" t="s">
        <v>211</v>
      </c>
      <c r="B2" s="106">
        <v>1.6</v>
      </c>
    </row>
    <row r="3" spans="1:2" x14ac:dyDescent="0.2">
      <c r="A3" s="33" t="s">
        <v>212</v>
      </c>
      <c r="B3" s="106">
        <v>2.4</v>
      </c>
    </row>
    <row r="4" spans="1:2" x14ac:dyDescent="0.2">
      <c r="A4" s="33" t="s">
        <v>213</v>
      </c>
      <c r="B4" s="106">
        <v>3.4</v>
      </c>
    </row>
    <row r="5" spans="1:2" x14ac:dyDescent="0.2">
      <c r="A5" s="33" t="s">
        <v>214</v>
      </c>
      <c r="B5" s="106">
        <v>4.7</v>
      </c>
    </row>
    <row r="6" spans="1:2" x14ac:dyDescent="0.2">
      <c r="A6" s="33" t="s">
        <v>195</v>
      </c>
      <c r="B6" s="106">
        <v>5</v>
      </c>
    </row>
    <row r="7" spans="1:2" x14ac:dyDescent="0.2">
      <c r="A7" s="33" t="s">
        <v>215</v>
      </c>
      <c r="B7" s="106">
        <v>6.15</v>
      </c>
    </row>
    <row r="8" spans="1:2" x14ac:dyDescent="0.2">
      <c r="A8" s="33" t="s">
        <v>216</v>
      </c>
      <c r="B8" s="106">
        <v>6.25</v>
      </c>
    </row>
    <row r="9" spans="1:2" x14ac:dyDescent="0.2">
      <c r="A9" s="33" t="s">
        <v>217</v>
      </c>
      <c r="B9" s="106">
        <v>6.35</v>
      </c>
    </row>
    <row r="10" spans="1:2" x14ac:dyDescent="0.2">
      <c r="A10" s="33" t="s">
        <v>218</v>
      </c>
      <c r="B10" s="106">
        <v>6.45</v>
      </c>
    </row>
    <row r="11" spans="1:2" x14ac:dyDescent="0.2">
      <c r="A11" s="33" t="s">
        <v>228</v>
      </c>
      <c r="B11" s="106">
        <v>7.3</v>
      </c>
    </row>
    <row r="12" spans="1:2" x14ac:dyDescent="0.2">
      <c r="A12" s="33" t="s">
        <v>219</v>
      </c>
      <c r="B12" s="106">
        <v>8.6</v>
      </c>
    </row>
    <row r="13" spans="1:2" x14ac:dyDescent="0.2">
      <c r="A13" s="33" t="s">
        <v>220</v>
      </c>
      <c r="B13" s="106">
        <v>9.1999999999999993</v>
      </c>
    </row>
    <row r="14" spans="1:2" x14ac:dyDescent="0.2">
      <c r="A14" s="3" t="s">
        <v>221</v>
      </c>
      <c r="B14" s="106" t="s">
        <v>221</v>
      </c>
    </row>
    <row r="15" spans="1:2" x14ac:dyDescent="0.2">
      <c r="A15" s="3" t="s">
        <v>222</v>
      </c>
      <c r="B15" s="106" t="s">
        <v>222</v>
      </c>
    </row>
    <row r="16" spans="1:2" x14ac:dyDescent="0.2">
      <c r="A16" s="3" t="s">
        <v>223</v>
      </c>
      <c r="B16" s="106" t="s">
        <v>223</v>
      </c>
    </row>
    <row r="17" spans="1:2" x14ac:dyDescent="0.2">
      <c r="B17" s="106"/>
    </row>
    <row r="18" spans="1:2" x14ac:dyDescent="0.2">
      <c r="B18" s="106"/>
    </row>
    <row r="19" spans="1:2" x14ac:dyDescent="0.2">
      <c r="A19" s="33" t="s">
        <v>197</v>
      </c>
      <c r="B19" s="106"/>
    </row>
    <row r="20" spans="1:2" x14ac:dyDescent="0.2">
      <c r="A20" s="33" t="s">
        <v>224</v>
      </c>
      <c r="B20" s="106">
        <v>2.16</v>
      </c>
    </row>
    <row r="21" spans="1:2" x14ac:dyDescent="0.2">
      <c r="A21" s="33" t="s">
        <v>225</v>
      </c>
      <c r="B21" s="106">
        <v>2.2400000000000002</v>
      </c>
    </row>
    <row r="22" spans="1:2" x14ac:dyDescent="0.2">
      <c r="A22" s="33" t="s">
        <v>226</v>
      </c>
      <c r="B22" s="106">
        <v>3</v>
      </c>
    </row>
    <row r="23" spans="1:2" x14ac:dyDescent="0.2">
      <c r="A23" s="33" t="s">
        <v>227</v>
      </c>
      <c r="B23" s="106">
        <v>6.2</v>
      </c>
    </row>
  </sheetData>
  <sheetProtection algorithmName="SHA-512" hashValue="M1+7v47qvX2/mma6ujQSf1NAH+1sOoo3NySHJGWtGxJHIk+Le+tZhjuSwQDpPUC4i62JHiy0PajIdpAinNFR3g==" saltValue="A8S7YIVfAMKm8WXYro6yFg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D62"/>
  <sheetViews>
    <sheetView zoomScaleNormal="100" workbookViewId="0">
      <selection activeCell="A6" sqref="A6"/>
    </sheetView>
  </sheetViews>
  <sheetFormatPr defaultColWidth="0" defaultRowHeight="12.75" zeroHeight="1" x14ac:dyDescent="0.2"/>
  <cols>
    <col min="1" max="1" width="34.140625" style="1" customWidth="1"/>
    <col min="2" max="2" width="34.85546875" style="1" customWidth="1"/>
    <col min="3" max="3" width="16.28515625" style="1" customWidth="1"/>
    <col min="4" max="4" width="23" style="106" hidden="1" customWidth="1"/>
    <col min="5" max="16384" width="9.140625" style="1" hidden="1"/>
  </cols>
  <sheetData>
    <row r="1" spans="1:4" ht="15" customHeight="1" x14ac:dyDescent="0.2">
      <c r="A1" s="123" t="s">
        <v>233</v>
      </c>
      <c r="B1" s="123"/>
      <c r="C1" s="123"/>
    </row>
    <row r="2" spans="1:4" x14ac:dyDescent="0.2">
      <c r="A2" s="67"/>
    </row>
    <row r="3" spans="1:4" x14ac:dyDescent="0.2">
      <c r="A3" s="119"/>
      <c r="B3" s="120"/>
      <c r="C3" s="121" t="s">
        <v>203</v>
      </c>
    </row>
    <row r="4" spans="1:4" x14ac:dyDescent="0.2">
      <c r="A4" s="119"/>
      <c r="B4" s="120"/>
      <c r="C4" s="122"/>
    </row>
    <row r="5" spans="1:4" x14ac:dyDescent="0.2">
      <c r="A5" s="68" t="s">
        <v>193</v>
      </c>
      <c r="B5" s="68" t="s">
        <v>194</v>
      </c>
      <c r="C5" s="69" t="s">
        <v>15</v>
      </c>
      <c r="D5" s="107" t="s">
        <v>258</v>
      </c>
    </row>
    <row r="6" spans="1:4" x14ac:dyDescent="0.2">
      <c r="A6" s="114"/>
      <c r="B6" s="114"/>
      <c r="C6" s="101"/>
      <c r="D6" s="106" t="str">
        <f>IF(A6&lt;&gt;"", INDEX(List!$B$2:$B$16, MATCH(A6, List!$A$2:$A$16, 0)), "")</f>
        <v/>
      </c>
    </row>
    <row r="7" spans="1:4" x14ac:dyDescent="0.2">
      <c r="A7" s="114"/>
      <c r="B7" s="114"/>
      <c r="C7" s="101"/>
      <c r="D7" s="106" t="str">
        <f>IF(A7&lt;&gt;"", INDEX(List!$B$2:$B$16, MATCH(A7, List!$A$2:$A$16, 0)), "")</f>
        <v/>
      </c>
    </row>
    <row r="8" spans="1:4" x14ac:dyDescent="0.2">
      <c r="A8" s="114"/>
      <c r="B8" s="114"/>
      <c r="C8" s="101"/>
      <c r="D8" s="106" t="str">
        <f>IF(A8&lt;&gt;"", INDEX(List!$B$2:$B$16, MATCH(A8, List!$A$2:$A$16, 0)), "")</f>
        <v/>
      </c>
    </row>
    <row r="9" spans="1:4" x14ac:dyDescent="0.2">
      <c r="A9" s="114"/>
      <c r="B9" s="114"/>
      <c r="C9" s="101"/>
      <c r="D9" s="106" t="str">
        <f>IF(A9&lt;&gt;"", INDEX(List!$B$2:$B$16, MATCH(A9, List!$A$2:$A$16, 0)), "")</f>
        <v/>
      </c>
    </row>
    <row r="10" spans="1:4" x14ac:dyDescent="0.2">
      <c r="A10" s="114"/>
      <c r="B10" s="114"/>
      <c r="C10" s="101"/>
      <c r="D10" s="106" t="str">
        <f>IF(A10&lt;&gt;"", INDEX(List!$B$2:$B$16, MATCH(A10, List!$A$2:$A$16, 0)), "")</f>
        <v/>
      </c>
    </row>
    <row r="11" spans="1:4" x14ac:dyDescent="0.2">
      <c r="A11" s="114"/>
      <c r="B11" s="114"/>
      <c r="C11" s="101"/>
      <c r="D11" s="106" t="str">
        <f>IF(A11&lt;&gt;"", INDEX(List!$B$2:$B$16, MATCH(A11, List!$A$2:$A$16, 0)), "")</f>
        <v/>
      </c>
    </row>
    <row r="12" spans="1:4" x14ac:dyDescent="0.2">
      <c r="A12" s="114"/>
      <c r="B12" s="114"/>
      <c r="C12" s="101"/>
      <c r="D12" s="106" t="str">
        <f>IF(A12&lt;&gt;"", INDEX(List!$B$2:$B$16, MATCH(A12, List!$A$2:$A$16, 0)), "")</f>
        <v/>
      </c>
    </row>
    <row r="13" spans="1:4" x14ac:dyDescent="0.2">
      <c r="A13" s="114"/>
      <c r="B13" s="114"/>
      <c r="C13" s="101"/>
      <c r="D13" s="106" t="str">
        <f>IF(A13&lt;&gt;"", INDEX(List!$B$2:$B$16, MATCH(A13, List!$A$2:$A$16, 0)), "")</f>
        <v/>
      </c>
    </row>
    <row r="14" spans="1:4" x14ac:dyDescent="0.2">
      <c r="A14" s="114"/>
      <c r="B14" s="114"/>
      <c r="C14" s="101"/>
      <c r="D14" s="106" t="str">
        <f>IF(A14&lt;&gt;"", INDEX(List!$B$2:$B$16, MATCH(A14, List!$A$2:$A$16, 0)), "")</f>
        <v/>
      </c>
    </row>
    <row r="15" spans="1:4" x14ac:dyDescent="0.2">
      <c r="A15" s="114"/>
      <c r="B15" s="114"/>
      <c r="C15" s="101"/>
      <c r="D15" s="106" t="str">
        <f>IF(A15&lt;&gt;"", INDEX(List!$B$2:$B$16, MATCH(A15, List!$A$2:$A$16, 0)), "")</f>
        <v/>
      </c>
    </row>
    <row r="16" spans="1:4" x14ac:dyDescent="0.2">
      <c r="A16" s="114"/>
      <c r="B16" s="114"/>
      <c r="C16" s="101"/>
      <c r="D16" s="106" t="str">
        <f>IF(A16&lt;&gt;"", INDEX(List!$B$2:$B$16, MATCH(A16, List!$A$2:$A$16, 0)), "")</f>
        <v/>
      </c>
    </row>
    <row r="17" spans="1:4" x14ac:dyDescent="0.2">
      <c r="A17" s="114"/>
      <c r="B17" s="114"/>
      <c r="C17" s="101"/>
      <c r="D17" s="106" t="str">
        <f>IF(A17&lt;&gt;"", INDEX(List!$B$2:$B$16, MATCH(A17, List!$A$2:$A$16, 0)), "")</f>
        <v/>
      </c>
    </row>
    <row r="18" spans="1:4" x14ac:dyDescent="0.2">
      <c r="A18" s="114"/>
      <c r="B18" s="114"/>
      <c r="C18" s="101"/>
      <c r="D18" s="106" t="str">
        <f>IF(A18&lt;&gt;"", INDEX(List!$B$2:$B$16, MATCH(A18, List!$A$2:$A$16, 0)), "")</f>
        <v/>
      </c>
    </row>
    <row r="19" spans="1:4" x14ac:dyDescent="0.2">
      <c r="A19" s="114"/>
      <c r="B19" s="114"/>
      <c r="C19" s="101"/>
      <c r="D19" s="106" t="str">
        <f>IF(A19&lt;&gt;"", INDEX(List!$B$2:$B$16, MATCH(A19, List!$A$2:$A$16, 0)), "")</f>
        <v/>
      </c>
    </row>
    <row r="20" spans="1:4" x14ac:dyDescent="0.2">
      <c r="A20" s="114"/>
      <c r="B20" s="114"/>
      <c r="C20" s="101"/>
      <c r="D20" s="106" t="str">
        <f>IF(A20&lt;&gt;"", INDEX(List!$B$2:$B$16, MATCH(A20, List!$A$2:$A$16, 0)), "")</f>
        <v/>
      </c>
    </row>
    <row r="21" spans="1:4" x14ac:dyDescent="0.2">
      <c r="A21" s="114"/>
      <c r="B21" s="114"/>
      <c r="C21" s="101"/>
      <c r="D21" s="106" t="str">
        <f>IF(A21&lt;&gt;"", INDEX(List!$B$2:$B$16, MATCH(A21, List!$A$2:$A$16, 0)), "")</f>
        <v/>
      </c>
    </row>
    <row r="22" spans="1:4" x14ac:dyDescent="0.2">
      <c r="A22" s="114"/>
      <c r="B22" s="114"/>
      <c r="C22" s="101"/>
      <c r="D22" s="106" t="str">
        <f>IF(A22&lt;&gt;"", INDEX(List!$B$2:$B$16, MATCH(A22, List!$A$2:$A$16, 0)), "")</f>
        <v/>
      </c>
    </row>
    <row r="23" spans="1:4" x14ac:dyDescent="0.2">
      <c r="A23" s="114"/>
      <c r="B23" s="114"/>
      <c r="C23" s="101"/>
      <c r="D23" s="106" t="str">
        <f>IF(A23&lt;&gt;"", INDEX(List!$B$2:$B$16, MATCH(A23, List!$A$2:$A$16, 0)), "")</f>
        <v/>
      </c>
    </row>
    <row r="24" spans="1:4" x14ac:dyDescent="0.2">
      <c r="A24" s="114"/>
      <c r="B24" s="114"/>
      <c r="C24" s="101"/>
      <c r="D24" s="106" t="str">
        <f>IF(A24&lt;&gt;"", INDEX(List!$B$2:$B$16, MATCH(A24, List!$A$2:$A$16, 0)), "")</f>
        <v/>
      </c>
    </row>
    <row r="25" spans="1:4" x14ac:dyDescent="0.2">
      <c r="A25" s="114"/>
      <c r="B25" s="114"/>
      <c r="C25" s="101"/>
      <c r="D25" s="106" t="str">
        <f>IF(A25&lt;&gt;"", INDEX(List!$B$2:$B$16, MATCH(A25, List!$A$2:$A$16, 0)), "")</f>
        <v/>
      </c>
    </row>
    <row r="26" spans="1:4" x14ac:dyDescent="0.2">
      <c r="A26" s="114"/>
      <c r="B26" s="114"/>
      <c r="C26" s="101"/>
      <c r="D26" s="106" t="str">
        <f>IF(A26&lt;&gt;"", INDEX(List!$B$2:$B$16, MATCH(A26, List!$A$2:$A$16, 0)), "")</f>
        <v/>
      </c>
    </row>
    <row r="27" spans="1:4" x14ac:dyDescent="0.2">
      <c r="A27" s="114"/>
      <c r="B27" s="114"/>
      <c r="C27" s="101"/>
      <c r="D27" s="106" t="str">
        <f>IF(A27&lt;&gt;"", INDEX(List!$B$2:$B$16, MATCH(A27, List!$A$2:$A$16, 0)), "")</f>
        <v/>
      </c>
    </row>
    <row r="28" spans="1:4" x14ac:dyDescent="0.2">
      <c r="A28" s="114"/>
      <c r="B28" s="114"/>
      <c r="C28" s="101"/>
      <c r="D28" s="106" t="str">
        <f>IF(A28&lt;&gt;"", INDEX(List!$B$2:$B$16, MATCH(A28, List!$A$2:$A$16, 0)), "")</f>
        <v/>
      </c>
    </row>
    <row r="29" spans="1:4" x14ac:dyDescent="0.2">
      <c r="A29" s="114"/>
      <c r="B29" s="114"/>
      <c r="C29" s="101"/>
      <c r="D29" s="106" t="str">
        <f>IF(A29&lt;&gt;"", INDEX(List!$B$2:$B$16, MATCH(A29, List!$A$2:$A$16, 0)), "")</f>
        <v/>
      </c>
    </row>
    <row r="30" spans="1:4" x14ac:dyDescent="0.2">
      <c r="A30" s="114"/>
      <c r="B30" s="114"/>
      <c r="C30" s="101"/>
      <c r="D30" s="106" t="str">
        <f>IF(A30&lt;&gt;"", INDEX(List!$B$2:$B$16, MATCH(A30, List!$A$2:$A$16, 0)), "")</f>
        <v/>
      </c>
    </row>
    <row r="31" spans="1:4" x14ac:dyDescent="0.2">
      <c r="A31" s="114"/>
      <c r="B31" s="114"/>
      <c r="C31" s="101"/>
      <c r="D31" s="106" t="str">
        <f>IF(A31&lt;&gt;"", INDEX(List!$B$2:$B$16, MATCH(A31, List!$A$2:$A$16, 0)), "")</f>
        <v/>
      </c>
    </row>
    <row r="32" spans="1:4" x14ac:dyDescent="0.2">
      <c r="A32" s="114"/>
      <c r="B32" s="114"/>
      <c r="C32" s="101"/>
      <c r="D32" s="106" t="str">
        <f>IF(A32&lt;&gt;"", INDEX(List!$B$2:$B$16, MATCH(A32, List!$A$2:$A$16, 0)), "")</f>
        <v/>
      </c>
    </row>
    <row r="33" spans="1:4" x14ac:dyDescent="0.2">
      <c r="A33" s="114"/>
      <c r="B33" s="114"/>
      <c r="C33" s="101"/>
      <c r="D33" s="106" t="str">
        <f>IF(A33&lt;&gt;"", INDEX(List!$B$2:$B$16, MATCH(A33, List!$A$2:$A$16, 0)), "")</f>
        <v/>
      </c>
    </row>
    <row r="34" spans="1:4" x14ac:dyDescent="0.2">
      <c r="A34" s="114"/>
      <c r="B34" s="114"/>
      <c r="C34" s="101"/>
      <c r="D34" s="106" t="str">
        <f>IF(A34&lt;&gt;"", INDEX(List!$B$2:$B$16, MATCH(A34, List!$A$2:$A$16, 0)), "")</f>
        <v/>
      </c>
    </row>
    <row r="35" spans="1:4" x14ac:dyDescent="0.2">
      <c r="A35" s="114"/>
      <c r="B35" s="114"/>
      <c r="C35" s="101"/>
      <c r="D35" s="106" t="str">
        <f>IF(A35&lt;&gt;"", INDEX(List!$B$2:$B$16, MATCH(A35, List!$A$2:$A$16, 0)), "")</f>
        <v/>
      </c>
    </row>
    <row r="36" spans="1:4" x14ac:dyDescent="0.2">
      <c r="A36" s="114"/>
      <c r="B36" s="114"/>
      <c r="C36" s="101"/>
      <c r="D36" s="106" t="str">
        <f>IF(A36&lt;&gt;"", INDEX(List!$B$2:$B$16, MATCH(A36, List!$A$2:$A$16, 0)), "")</f>
        <v/>
      </c>
    </row>
    <row r="37" spans="1:4" x14ac:dyDescent="0.2">
      <c r="A37" s="114"/>
      <c r="B37" s="114"/>
      <c r="C37" s="101"/>
      <c r="D37" s="106" t="str">
        <f>IF(A37&lt;&gt;"", INDEX(List!$B$2:$B$16, MATCH(A37, List!$A$2:$A$16, 0)), "")</f>
        <v/>
      </c>
    </row>
    <row r="38" spans="1:4" x14ac:dyDescent="0.2">
      <c r="A38" s="114"/>
      <c r="B38" s="114"/>
      <c r="C38" s="101"/>
      <c r="D38" s="106" t="str">
        <f>IF(A38&lt;&gt;"", INDEX(List!$B$2:$B$16, MATCH(A38, List!$A$2:$A$16, 0)), "")</f>
        <v/>
      </c>
    </row>
    <row r="39" spans="1:4" x14ac:dyDescent="0.2">
      <c r="A39" s="114"/>
      <c r="B39" s="114"/>
      <c r="C39" s="101"/>
      <c r="D39" s="106" t="str">
        <f>IF(A39&lt;&gt;"", INDEX(List!$B$2:$B$16, MATCH(A39, List!$A$2:$A$16, 0)), "")</f>
        <v/>
      </c>
    </row>
    <row r="40" spans="1:4" x14ac:dyDescent="0.2">
      <c r="A40" s="114"/>
      <c r="B40" s="114"/>
      <c r="C40" s="101"/>
      <c r="D40" s="106" t="str">
        <f>IF(A40&lt;&gt;"", INDEX(List!$B$2:$B$16, MATCH(A40, List!$A$2:$A$16, 0)), "")</f>
        <v/>
      </c>
    </row>
    <row r="41" spans="1:4" x14ac:dyDescent="0.2">
      <c r="A41" s="114"/>
      <c r="B41" s="114"/>
      <c r="C41" s="101"/>
      <c r="D41" s="106" t="str">
        <f>IF(A41&lt;&gt;"", INDEX(List!$B$2:$B$16, MATCH(A41, List!$A$2:$A$16, 0)), "")</f>
        <v/>
      </c>
    </row>
    <row r="42" spans="1:4" x14ac:dyDescent="0.2">
      <c r="A42" s="114"/>
      <c r="B42" s="114"/>
      <c r="C42" s="101"/>
      <c r="D42" s="106" t="str">
        <f>IF(A42&lt;&gt;"", INDEX(List!$B$2:$B$16, MATCH(A42, List!$A$2:$A$16, 0)), "")</f>
        <v/>
      </c>
    </row>
    <row r="43" spans="1:4" x14ac:dyDescent="0.2">
      <c r="A43" s="114"/>
      <c r="B43" s="114"/>
      <c r="C43" s="101"/>
      <c r="D43" s="106" t="str">
        <f>IF(A43&lt;&gt;"", INDEX(List!$B$2:$B$16, MATCH(A43, List!$A$2:$A$16, 0)), "")</f>
        <v/>
      </c>
    </row>
    <row r="44" spans="1:4" x14ac:dyDescent="0.2">
      <c r="A44" s="114"/>
      <c r="B44" s="114"/>
      <c r="C44" s="101"/>
      <c r="D44" s="106" t="str">
        <f>IF(A44&lt;&gt;"", INDEX(List!$B$2:$B$16, MATCH(A44, List!$A$2:$A$16, 0)), "")</f>
        <v/>
      </c>
    </row>
    <row r="45" spans="1:4" x14ac:dyDescent="0.2">
      <c r="A45" s="114"/>
      <c r="B45" s="114"/>
      <c r="C45" s="101"/>
      <c r="D45" s="106" t="str">
        <f>IF(A45&lt;&gt;"", INDEX(List!$B$2:$B$16, MATCH(A45, List!$A$2:$A$16, 0)), "")</f>
        <v/>
      </c>
    </row>
    <row r="46" spans="1:4" x14ac:dyDescent="0.2">
      <c r="A46" s="114"/>
      <c r="B46" s="114"/>
      <c r="C46" s="101"/>
      <c r="D46" s="106" t="str">
        <f>IF(A46&lt;&gt;"", INDEX(List!$B$2:$B$16, MATCH(A46, List!$A$2:$A$16, 0)), "")</f>
        <v/>
      </c>
    </row>
    <row r="47" spans="1:4" x14ac:dyDescent="0.2">
      <c r="A47" s="114"/>
      <c r="B47" s="114"/>
      <c r="C47" s="101"/>
      <c r="D47" s="106" t="str">
        <f>IF(A47&lt;&gt;"", INDEX(List!$B$2:$B$16, MATCH(A47, List!$A$2:$A$16, 0)), "")</f>
        <v/>
      </c>
    </row>
    <row r="48" spans="1:4" x14ac:dyDescent="0.2">
      <c r="A48" s="114"/>
      <c r="B48" s="114"/>
      <c r="C48" s="101"/>
      <c r="D48" s="106" t="str">
        <f>IF(A48&lt;&gt;"", INDEX(List!$B$2:$B$16, MATCH(A48, List!$A$2:$A$16, 0)), "")</f>
        <v/>
      </c>
    </row>
    <row r="49" spans="1:4" x14ac:dyDescent="0.2">
      <c r="A49" s="114"/>
      <c r="B49" s="114"/>
      <c r="C49" s="101"/>
      <c r="D49" s="106" t="str">
        <f>IF(A49&lt;&gt;"", INDEX(List!$B$2:$B$16, MATCH(A49, List!$A$2:$A$16, 0)), "")</f>
        <v/>
      </c>
    </row>
    <row r="50" spans="1:4" x14ac:dyDescent="0.2">
      <c r="A50" s="114"/>
      <c r="B50" s="114"/>
      <c r="C50" s="101"/>
      <c r="D50" s="106" t="str">
        <f>IF(A50&lt;&gt;"", INDEX(List!$B$2:$B$16, MATCH(A50, List!$A$2:$A$16, 0)), "")</f>
        <v/>
      </c>
    </row>
    <row r="51" spans="1:4" x14ac:dyDescent="0.2">
      <c r="A51" s="114"/>
      <c r="B51" s="114"/>
      <c r="C51" s="101"/>
      <c r="D51" s="106" t="str">
        <f>IF(A51&lt;&gt;"", INDEX(List!$B$2:$B$16, MATCH(A51, List!$A$2:$A$16, 0)), "")</f>
        <v/>
      </c>
    </row>
    <row r="52" spans="1:4" x14ac:dyDescent="0.2">
      <c r="A52" s="114"/>
      <c r="B52" s="114"/>
      <c r="C52" s="101"/>
      <c r="D52" s="106" t="str">
        <f>IF(A52&lt;&gt;"", INDEX(List!$B$2:$B$16, MATCH(A52, List!$A$2:$A$16, 0)), "")</f>
        <v/>
      </c>
    </row>
    <row r="53" spans="1:4" x14ac:dyDescent="0.2">
      <c r="A53" s="114"/>
      <c r="B53" s="114"/>
      <c r="C53" s="101"/>
      <c r="D53" s="106" t="str">
        <f>IF(A53&lt;&gt;"", INDEX(List!$B$2:$B$16, MATCH(A53, List!$A$2:$A$16, 0)), "")</f>
        <v/>
      </c>
    </row>
    <row r="54" spans="1:4" x14ac:dyDescent="0.2">
      <c r="A54" s="114"/>
      <c r="B54" s="114"/>
      <c r="C54" s="101"/>
      <c r="D54" s="106" t="str">
        <f>IF(A54&lt;&gt;"", INDEX(List!$B$2:$B$16, MATCH(A54, List!$A$2:$A$16, 0)), "")</f>
        <v/>
      </c>
    </row>
    <row r="55" spans="1:4" x14ac:dyDescent="0.2">
      <c r="A55" s="114"/>
      <c r="B55" s="114"/>
      <c r="C55" s="101"/>
      <c r="D55" s="106" t="str">
        <f>IF(A55&lt;&gt;"", INDEX(List!$B$2:$B$16, MATCH(A55, List!$A$2:$A$16, 0)), "")</f>
        <v/>
      </c>
    </row>
    <row r="56" spans="1:4" x14ac:dyDescent="0.2">
      <c r="A56" s="114"/>
      <c r="B56" s="114"/>
      <c r="C56" s="101"/>
      <c r="D56" s="106" t="str">
        <f>IF(A56&lt;&gt;"", INDEX(List!$B$2:$B$16, MATCH(A56, List!$A$2:$A$16, 0)), "")</f>
        <v/>
      </c>
    </row>
    <row r="57" spans="1:4" x14ac:dyDescent="0.2">
      <c r="A57" s="114"/>
      <c r="B57" s="114"/>
      <c r="C57" s="101"/>
      <c r="D57" s="106" t="str">
        <f>IF(A57&lt;&gt;"", INDEX(List!$B$2:$B$16, MATCH(A57, List!$A$2:$A$16, 0)), "")</f>
        <v/>
      </c>
    </row>
    <row r="58" spans="1:4" x14ac:dyDescent="0.2">
      <c r="A58" s="114"/>
      <c r="B58" s="114"/>
      <c r="C58" s="101"/>
      <c r="D58" s="106" t="str">
        <f>IF(A58&lt;&gt;"", INDEX(List!$B$2:$B$16, MATCH(A58, List!$A$2:$A$16, 0)), "")</f>
        <v/>
      </c>
    </row>
    <row r="59" spans="1:4" x14ac:dyDescent="0.2">
      <c r="A59" s="114"/>
      <c r="B59" s="114"/>
      <c r="C59" s="101"/>
      <c r="D59" s="106" t="str">
        <f>IF(A59&lt;&gt;"", INDEX(List!$B$2:$B$16, MATCH(A59, List!$A$2:$A$16, 0)), "")</f>
        <v/>
      </c>
    </row>
    <row r="60" spans="1:4" x14ac:dyDescent="0.2">
      <c r="A60" s="114"/>
      <c r="B60" s="114"/>
      <c r="C60" s="101"/>
      <c r="D60" s="106" t="str">
        <f>IF(A60&lt;&gt;"", INDEX(List!$B$2:$B$16, MATCH(A60, List!$A$2:$A$16, 0)), "")</f>
        <v/>
      </c>
    </row>
    <row r="61" spans="1:4" x14ac:dyDescent="0.2"/>
    <row r="62" spans="1:4" x14ac:dyDescent="0.2">
      <c r="A62" s="1" t="s">
        <v>234</v>
      </c>
    </row>
  </sheetData>
  <sheetProtection algorithmName="SHA-512" hashValue="1Sc+Mju1/kNQxY38Oaq1lDNC81/2rxio0d05J6xXA3+hBQ/W+TYISNyx1MQs0BZ64H2qzXqb6IZk5OnlMgygVw==" saltValue="JCszy1NmQLLvn+gYuKXs4w==" spinCount="100000" sheet="1" objects="1" scenarios="1"/>
  <mergeCells count="4">
    <mergeCell ref="A3:A4"/>
    <mergeCell ref="B3:B4"/>
    <mergeCell ref="C3:C4"/>
    <mergeCell ref="A1:C1"/>
  </mergeCells>
  <printOptions horizontalCentered="1"/>
  <pageMargins left="0.7" right="0.7" top="0.75" bottom="0.75" header="0.3" footer="0.3"/>
  <pageSetup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List!$A$2:$A$16</xm:f>
          </x14:formula1>
          <xm:sqref>A6:A60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0F9BB-D031-41BA-961F-47C2ACA6C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280F4-39F3-46BF-B921-47DB06BA0C3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7dfa4c5-8fab-4a5d-ac99-1abe7f95f7c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333498-5F63-4DD6-A028-3ADA390998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38</vt:i4>
      </vt:variant>
    </vt:vector>
  </HeadingPairs>
  <TitlesOfParts>
    <vt:vector size="53" baseType="lpstr">
      <vt:lpstr>A. BALANCE SHEET</vt:lpstr>
      <vt:lpstr>B. INCOME STATEMENT</vt:lpstr>
      <vt:lpstr>C. INCOME STAT INDEMNITY GROUP</vt:lpstr>
      <vt:lpstr>E. NOTES TO THE BALANCE SHEET</vt:lpstr>
      <vt:lpstr>E. NOTES TO THE BALANCE SHEET 2</vt:lpstr>
      <vt:lpstr>E. NOTES TO THE BALANCE SHEET 3</vt:lpstr>
      <vt:lpstr>F. OTHER ITEMS BALANCE SHEET</vt:lpstr>
      <vt:lpstr>G.OTHER ITEMS-NOTES INCOME STAT</vt:lpstr>
      <vt:lpstr>H. NOTES TO THE INCOME STAT.</vt:lpstr>
      <vt:lpstr>H. NOTES TO THE INCOME STAT. 2</vt:lpstr>
      <vt:lpstr>I. NOTES INC.STAT BY INDEMNITY </vt:lpstr>
      <vt:lpstr>J. BREAK-DOWN INVESTMENTS</vt:lpstr>
      <vt:lpstr>K.  COVERAGE TEST</vt:lpstr>
      <vt:lpstr>L. SOLVENCY MARGIN REQUIREMENT</vt:lpstr>
      <vt:lpstr>M. ADM. ASS. TO COVER MIN. SOLV</vt:lpstr>
      <vt:lpstr>'A. BALANCE SHEET'!_Toc43882903</vt:lpstr>
      <vt:lpstr>'A. BALANCE SHEET'!_Toc43882904</vt:lpstr>
      <vt:lpstr>'A. BALANCE SHEET'!_Toc43882905</vt:lpstr>
      <vt:lpstr>'A. BALANCE SHEET'!_Toc43882906</vt:lpstr>
      <vt:lpstr>'A. BALANCE SHEET'!_Toc43882907</vt:lpstr>
      <vt:lpstr>'B. INCOME STATEMENT'!_Toc43882909</vt:lpstr>
      <vt:lpstr>'B. INCOME STATEMENT'!_Toc43882910</vt:lpstr>
      <vt:lpstr>'B. INCOME STATEMENT'!_Toc43882911</vt:lpstr>
      <vt:lpstr>'E. NOTES TO THE BALANCE SHEET'!_Toc43882912</vt:lpstr>
      <vt:lpstr>'E. NOTES TO THE BALANCE SHEET'!_Toc43882913</vt:lpstr>
      <vt:lpstr>'E. NOTES TO THE BALANCE SHEET'!_Toc43882914</vt:lpstr>
      <vt:lpstr>'E. NOTES TO THE BALANCE SHEET 2'!_Toc43882916</vt:lpstr>
      <vt:lpstr>'E. NOTES TO THE BALANCE SHEET 3'!_Toc43882917</vt:lpstr>
      <vt:lpstr>'H. NOTES TO THE INCOME STAT.'!_Toc43882918</vt:lpstr>
      <vt:lpstr>'H. NOTES TO THE INCOME STAT.'!_Toc43882919</vt:lpstr>
      <vt:lpstr>'H. NOTES TO THE INCOME STAT.'!_Toc43882920</vt:lpstr>
      <vt:lpstr>'H. NOTES TO THE INCOME STAT. 2'!_Toc43882921</vt:lpstr>
      <vt:lpstr>'J. BREAK-DOWN INVESTMENTS'!_Toc43882924</vt:lpstr>
      <vt:lpstr>'J. BREAK-DOWN INVESTMENTS'!_Toc43882925</vt:lpstr>
      <vt:lpstr>'J. BREAK-DOWN INVESTMENTS'!_Toc43882926</vt:lpstr>
      <vt:lpstr>'K.  COVERAGE TEST'!_Toc43882928</vt:lpstr>
      <vt:lpstr>'K.  COVERAGE TEST'!_Toc43882929</vt:lpstr>
      <vt:lpstr>'M. ADM. ASS. TO COVER MIN. SOLV'!_Toc43882931</vt:lpstr>
      <vt:lpstr>'A. BALANCE SHEET'!Print_Area</vt:lpstr>
      <vt:lpstr>'B. INCOME STATEMENT'!Print_Area</vt:lpstr>
      <vt:lpstr>'C. INCOME STAT INDEMNITY GROUP'!Print_Area</vt:lpstr>
      <vt:lpstr>'E. NOTES TO THE BALANCE SHEET'!Print_Area</vt:lpstr>
      <vt:lpstr>'E. NOTES TO THE BALANCE SHEET 2'!Print_Area</vt:lpstr>
      <vt:lpstr>'E. NOTES TO THE BALANCE SHEET 3'!Print_Area</vt:lpstr>
      <vt:lpstr>'F. OTHER ITEMS BALANCE SHEET'!Print_Area</vt:lpstr>
      <vt:lpstr>'G.OTHER ITEMS-NOTES INCOME STAT'!Print_Area</vt:lpstr>
      <vt:lpstr>'H. NOTES TO THE INCOME STAT.'!Print_Area</vt:lpstr>
      <vt:lpstr>'H. NOTES TO THE INCOME STAT. 2'!Print_Area</vt:lpstr>
      <vt:lpstr>'I. NOTES INC.STAT BY INDEMNITY '!Print_Area</vt:lpstr>
      <vt:lpstr>'J. BREAK-DOWN INVESTMENTS'!Print_Area</vt:lpstr>
      <vt:lpstr>'K.  COVERAGE TEST'!Print_Area</vt:lpstr>
      <vt:lpstr>'L. SOLVENCY MARGIN REQUIREMENT'!Print_Area</vt:lpstr>
      <vt:lpstr>'M. ADM. ASS. TO COVER MIN. SOLV'!Print_Area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Rik van der Ham</cp:lastModifiedBy>
  <cp:lastPrinted>2025-04-09T20:17:20Z</cp:lastPrinted>
  <dcterms:created xsi:type="dcterms:W3CDTF">2017-03-31T12:21:06Z</dcterms:created>
  <dcterms:modified xsi:type="dcterms:W3CDTF">2025-05-02T14:55:12Z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  <property fmtid="{D5CDD505-2E9C-101B-9397-08002B2CF9AE}" pid="3" name="MSIP_Label_916c6874-6a52-4c55-bb33-98e97dca7efe_Enabled">
    <vt:lpwstr>true</vt:lpwstr>
  </property>
  <property fmtid="{D5CDD505-2E9C-101B-9397-08002B2CF9AE}" pid="4" name="MSIP_Label_916c6874-6a52-4c55-bb33-98e97dca7efe_SetDate">
    <vt:lpwstr>2024-06-06T20:20:44Z</vt:lpwstr>
  </property>
  <property fmtid="{D5CDD505-2E9C-101B-9397-08002B2CF9AE}" pid="5" name="MSIP_Label_916c6874-6a52-4c55-bb33-98e97dca7efe_Method">
    <vt:lpwstr>Standard</vt:lpwstr>
  </property>
  <property fmtid="{D5CDD505-2E9C-101B-9397-08002B2CF9AE}" pid="6" name="MSIP_Label_916c6874-6a52-4c55-bb33-98e97dca7efe_Name">
    <vt:lpwstr>RESTRICTED</vt:lpwstr>
  </property>
  <property fmtid="{D5CDD505-2E9C-101B-9397-08002B2CF9AE}" pid="7" name="MSIP_Label_916c6874-6a52-4c55-bb33-98e97dca7efe_SiteId">
    <vt:lpwstr>b59c0e2d-9357-4098-af50-3b7f4d163bce</vt:lpwstr>
  </property>
  <property fmtid="{D5CDD505-2E9C-101B-9397-08002B2CF9AE}" pid="8" name="MSIP_Label_916c6874-6a52-4c55-bb33-98e97dca7efe_ActionId">
    <vt:lpwstr>0f478fbd-94d8-4a1b-8735-96c019ce407d</vt:lpwstr>
  </property>
  <property fmtid="{D5CDD505-2E9C-101B-9397-08002B2CF9AE}" pid="9" name="MSIP_Label_916c6874-6a52-4c55-bb33-98e97dca7efe_ContentBits">
    <vt:lpwstr>0</vt:lpwstr>
  </property>
</Properties>
</file>